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30" windowHeight="9915" tabRatio="849" activeTab="0"/>
  </bookViews>
  <sheets>
    <sheet name="CZĘŚĆ I - PIECZYWO" sheetId="1" r:id="rId1"/>
    <sheet name="CZĘŚĆ II- RÓŻNE PROD.SPOŻYWCZE " sheetId="2" r:id="rId2"/>
    <sheet name="CZĘŚĆ III - NABIAŁ" sheetId="3" r:id="rId3"/>
    <sheet name="CZĘŚĆ IV - PRODUKTY MIĘSNE" sheetId="4" r:id="rId4"/>
    <sheet name="CZĘŚĆ V- PRODUKTY MIĘSNE DROBIO" sheetId="5" r:id="rId5"/>
    <sheet name="CZĘŚC VI- WARZYWA I OWOCE" sheetId="6" r:id="rId6"/>
    <sheet name="CZĘŚĆ VII- RYBY I PRZETWORY" sheetId="7" r:id="rId7"/>
    <sheet name="CZĘŚĆ VIII - MROŻONKI" sheetId="8" r:id="rId8"/>
    <sheet name="CZĘŚĆ IX - JAJA" sheetId="9" r:id="rId9"/>
    <sheet name="CZĘŚĆ X - PRODUKTY GŁĘBOKO MROŻ" sheetId="10" r:id="rId10"/>
  </sheets>
  <definedNames/>
  <calcPr fullCalcOnLoad="1"/>
</workbook>
</file>

<file path=xl/sharedStrings.xml><?xml version="1.0" encoding="utf-8"?>
<sst xmlns="http://schemas.openxmlformats.org/spreadsheetml/2006/main" count="1151" uniqueCount="365">
  <si>
    <t>Lp.</t>
  </si>
  <si>
    <t>Nazwa asortymentu</t>
  </si>
  <si>
    <t>Ilośc w kg/szt.</t>
  </si>
  <si>
    <t>Cena jednostkowa brutto</t>
  </si>
  <si>
    <t>Wartość podatku VAT</t>
  </si>
  <si>
    <t>Wartość brutto</t>
  </si>
  <si>
    <t xml:space="preserve">Stawka Podatku VAT </t>
  </si>
  <si>
    <t>CPV 15811000-6</t>
  </si>
  <si>
    <t xml:space="preserve">03221110-0 </t>
  </si>
  <si>
    <t>03221300-9</t>
  </si>
  <si>
    <t xml:space="preserve">03221240-0 </t>
  </si>
  <si>
    <t xml:space="preserve">03221320-5 </t>
  </si>
  <si>
    <t xml:space="preserve">03221300-9 </t>
  </si>
  <si>
    <t>03212100-1</t>
  </si>
  <si>
    <t xml:space="preserve">03212100-1 </t>
  </si>
  <si>
    <t>03222111-4</t>
  </si>
  <si>
    <t xml:space="preserve">03222332-9 </t>
  </si>
  <si>
    <t xml:space="preserve">03222322-6 </t>
  </si>
  <si>
    <t xml:space="preserve">03222321-9 </t>
  </si>
  <si>
    <t xml:space="preserve">03222240-7 </t>
  </si>
  <si>
    <t xml:space="preserve">03222200-5 </t>
  </si>
  <si>
    <t>Kod CPV</t>
  </si>
  <si>
    <t xml:space="preserve">Kod CPV </t>
  </si>
  <si>
    <t>03142500-3</t>
  </si>
  <si>
    <t>15811000-6</t>
  </si>
  <si>
    <t xml:space="preserve">Część nr III zamówienia:  Nabiał </t>
  </si>
  <si>
    <t>15551320-4</t>
  </si>
  <si>
    <t>Jogurt owocowy  Jogobella 150 g lub równoważny minimum o zawartości 9% owoców</t>
  </si>
  <si>
    <t>15530000-2</t>
  </si>
  <si>
    <t>15220000-6</t>
  </si>
  <si>
    <t xml:space="preserve">Brokuły mrożone Bonduelle lub równoważny </t>
  </si>
  <si>
    <t>15331170-9</t>
  </si>
  <si>
    <t>Część nr V zamówienia - Produkty mięsne i mięso drobiowe</t>
  </si>
  <si>
    <t>Razem</t>
  </si>
  <si>
    <t>Część nr VI  zamówienia- Warzywa i owoce</t>
  </si>
  <si>
    <t xml:space="preserve">Część nr VII zamówienia - Ryby mrożone, filety rybne i pozostałe mięso ryb </t>
  </si>
  <si>
    <t>Część nr IX  zamówienia - Jaja</t>
  </si>
  <si>
    <t xml:space="preserve">Część nr IV zamówienia - Produkty zwierzęce, mięso i produkty mięsne (wieprzowe i wołowe) </t>
  </si>
  <si>
    <t>03221113-1</t>
  </si>
  <si>
    <t>03221111-7</t>
  </si>
  <si>
    <t xml:space="preserve">03222210-8 </t>
  </si>
  <si>
    <t>15811100-7</t>
  </si>
  <si>
    <t>15831000-2</t>
  </si>
  <si>
    <t>15332290-3</t>
  </si>
  <si>
    <t>03222313-0</t>
  </si>
  <si>
    <t>03221260-6</t>
  </si>
  <si>
    <t>03221112-4</t>
  </si>
  <si>
    <t>03221210-1</t>
  </si>
  <si>
    <t>03221430-9</t>
  </si>
  <si>
    <t>03221220-4</t>
  </si>
  <si>
    <t>03221420-6</t>
  </si>
  <si>
    <t>03221410-3</t>
  </si>
  <si>
    <t>03221230-7</t>
  </si>
  <si>
    <t>15229000-9</t>
  </si>
  <si>
    <t>15131130-5</t>
  </si>
  <si>
    <t>15113000-3</t>
  </si>
  <si>
    <t>15542100-0</t>
  </si>
  <si>
    <t>15512000-0</t>
  </si>
  <si>
    <t>15544000-3</t>
  </si>
  <si>
    <t>Dorsz czarniak mrożony filet bez skóry, shater, 6,80kg</t>
  </si>
  <si>
    <t>Brokuły, różyczki zwarte, intensywnie zielone, min. 400g</t>
  </si>
  <si>
    <t>Fasola szparagowa, bez łyka</t>
  </si>
  <si>
    <t xml:space="preserve">Kaszka manna  owoc. 150 g, minimum o zawartości 35 % owoców w składzie wsadu owocowego </t>
  </si>
  <si>
    <t>Ogórek konserwowy</t>
  </si>
  <si>
    <t>03222340-8</t>
  </si>
  <si>
    <t>03222220-1</t>
  </si>
  <si>
    <t xml:space="preserve">Serek homogenizowany typu Danio 140 g (różne smaki), min. o zawartości 3 % tłuszczu </t>
  </si>
  <si>
    <t>Bułka graham 10 g - bez konserwantów i polepszaczy</t>
  </si>
  <si>
    <t xml:space="preserve">       Razem</t>
  </si>
  <si>
    <t xml:space="preserve">Chleb graham 600 g - bez konserwantów i polepszaczy, kształt chleba nadany formą, skórka chropowata barwy od szarozłocistej do brązowej, skórka ściśle połączona z miękiszem </t>
  </si>
  <si>
    <t>Chleb zwykły waga 600 g - krojony, pakowany, wyprodukowany z mąki pszennej i żytniej, podłużny</t>
  </si>
  <si>
    <t>Chleb wieloziarnisty, 700g - wyprodukowny z maki pszennej i żytniej, z dodatkiem mieszanki wieloziarnistej o składzie; płatki owsiane, mak, sezam, len,,słonecznik, o kształcie podłużnym</t>
  </si>
  <si>
    <t>Ciastka kruche</t>
  </si>
  <si>
    <t>15820000-2</t>
  </si>
  <si>
    <t>Pączki nadziewane marmoladą 80g</t>
  </si>
  <si>
    <t>15842300-5</t>
  </si>
  <si>
    <t>15891400-4</t>
  </si>
  <si>
    <t>15842220-0</t>
  </si>
  <si>
    <t>Bazylia przyprawa - opakowanie jednostkowe 10g, bez obcych zapachów</t>
  </si>
  <si>
    <t>15870000-7</t>
  </si>
  <si>
    <t>Budyń różne smaki, 35-40g, wydajność z paczki min. 500ml</t>
  </si>
  <si>
    <t>15833100-7</t>
  </si>
  <si>
    <t>15312300-1</t>
  </si>
  <si>
    <t>Chrupki kukurydziane, pałeczki, 60g</t>
  </si>
  <si>
    <t>Ciasteczka typu petitki lubisie, 40g, różne smaki</t>
  </si>
  <si>
    <t>15812100-4</t>
  </si>
  <si>
    <t>Cukier - pakowany w torebki o pojemości ok.1 kg, kat. I</t>
  </si>
  <si>
    <t>Cukier puder - pakowany w torebki o wadze minimum 500 g</t>
  </si>
  <si>
    <t>Cukier waniliowy - syntetycznie aromatyzowany o smaku waniliowym, przyprawa do ciast, deserów i potraw słodkich w opakownaiu jednostkowym - torebka o wadze 15-20 g</t>
  </si>
  <si>
    <t>Cynamon przyprawa - bez obcych zapachów,opakowanie jednostkowe 10-15 g</t>
  </si>
  <si>
    <t>15872000-1</t>
  </si>
  <si>
    <t> 15870000-7</t>
  </si>
  <si>
    <t>Czosnek granulowany, 20-25g</t>
  </si>
  <si>
    <t>Drożdże piekarskie prasowane, pakowane po 10g</t>
  </si>
  <si>
    <t>15898000-9</t>
  </si>
  <si>
    <t>Dżem owocowy niskosłodzony,różne smaki, łowicz lub rownoważny, słoik 270-320g</t>
  </si>
  <si>
    <t>15863000-5</t>
  </si>
  <si>
    <r>
      <t xml:space="preserve">herbatniki szkolne 50g, typu </t>
    </r>
    <r>
      <rPr>
        <sz val="11"/>
        <color indexed="10"/>
        <rFont val="Arial"/>
        <family val="2"/>
      </rPr>
      <t>PETIT BERRE</t>
    </r>
  </si>
  <si>
    <t>15841000-5</t>
  </si>
  <si>
    <t>15613100-9</t>
  </si>
  <si>
    <t>Kasza gryczana, 400g - po ugotowaniu powinna być sypka i nie powinna się sklejać</t>
  </si>
  <si>
    <t xml:space="preserve">Kasza jęczmienna - drobna, perłowa, po ugotowaniu powinna być sypka i nie powinna się sklejać, w opakowaniach o masie 1 kg
</t>
  </si>
  <si>
    <t>Kakao</t>
  </si>
  <si>
    <t>Herbata czarna 100 torebek - po zaparzeniu esencjonalny napar, wyraźnie wyczuwalny smak herbaty, po zaparzeniu kolor ciemnobrązowy, bez obcych zapachów</t>
  </si>
  <si>
    <t>Herbata owocowa 20-25 torebek - po zaparzeniu esencjonalny napar, wyraźnie wyczuwalny owocowy smak herbaty, bez obcych zapachów</t>
  </si>
  <si>
    <t>Kakao rozpuszczalne, 500g</t>
  </si>
  <si>
    <t>Chrupki kukurydziane, 90g</t>
  </si>
  <si>
    <t>15871230-5</t>
  </si>
  <si>
    <t>Kasza manna, 1kg</t>
  </si>
  <si>
    <t>Ketchup, 1L</t>
  </si>
  <si>
    <t>Kminek - bez obcych zapachów, opakowanie jednostkowe ok.20 g</t>
  </si>
  <si>
    <t xml:space="preserve">Koncentrat barszczu czerwonego, 0.3L </t>
  </si>
  <si>
    <t>15331427-6</t>
  </si>
  <si>
    <t>Kostki rosolowe, 180g</t>
  </si>
  <si>
    <t>Krakersy</t>
  </si>
  <si>
    <t>Kukurydza konserwowa, puszka 400g</t>
  </si>
  <si>
    <t>15331400-1</t>
  </si>
  <si>
    <t>Koncentrat pomidorowy - konsystencja stała w formie pasty, kolor czerwony, zawartość ekstraktu pomidorowego min. 30%, opakowanie jednostkowe: słoik 200 g</t>
  </si>
  <si>
    <t xml:space="preserve">Kasza jęczmienna - średnia, perłowa, po ugotowaniu powinna być sypka i nie powinna się sklejać, w opakowaniach o masie 400g
</t>
  </si>
  <si>
    <t>15890000-3</t>
  </si>
  <si>
    <t xml:space="preserve">Liść laurowy konsystencja - łamliwa, zapach- swoisty, bez zapachów obcych, smak - gorzki, bez posmaków obcych, opakowanie z foli wielowarstwowej o wadze minimum 6 g </t>
  </si>
  <si>
    <t>15871000-4</t>
  </si>
  <si>
    <t>Majeranek aromatyczny, gorzki smak, opak. jednost. 20 g</t>
  </si>
  <si>
    <t>15872300-4</t>
  </si>
  <si>
    <t>15871273-8</t>
  </si>
  <si>
    <t>Majonez - skład: olej roślinny, żółtka jajka 6%, ocet, musztarda, cukier, sól, przyprawy, zawartość tłuszczu 80%, regulator kwasowości (kwasek cytrynowy),opakowanie- słoik 280 g</t>
  </si>
  <si>
    <t>Kwasek cytrynowy - konsystencja; kryształy sypkie, bez zlepów i grudek lub proszek; barwa - kryształy bezbarwne lub proszek biały; smak - silnie kwaśny; opakowanie jednostkowe torebka pergaminowa o wadze minimum 50 g</t>
  </si>
  <si>
    <t>Makaron gwiazdka 250 g - po ugotowaniu konsystencja stała nie powinien się sklejać, bez dodatków i ulepszaczy</t>
  </si>
  <si>
    <t>15851100-9</t>
  </si>
  <si>
    <t>Makaron łazankowy 400 g - po ugotowaniu konsystencja stała nie powinien się sklejać, bez dodatków i ulepszaczy</t>
  </si>
  <si>
    <t>Makaron muszelka 500 g - po ugotowaniu konsystencja stała nie powinien się sklejać, bez dodatków i ulepszaczy</t>
  </si>
  <si>
    <t>Makaron nitka 1kg - po ugotowaniu konsystencja stała nie powinien się sklejać, bez dodatków i ulepszaczy</t>
  </si>
  <si>
    <t>Makaron literki 250 g - po ugotowaniu konsystencja stała nie powinien się sklejać, bez dodatków i ulepszaczy</t>
  </si>
  <si>
    <t>Makaron rurka 500 g - po ugotowaniu konsystencja stała nie powinien się sklejać, bez dodatków i ulepszaczy</t>
  </si>
  <si>
    <t>Makaron spaghetti 400 g - po ugotowaniu konsystencja stała nie powinien się sklejać, bez dodatków i ulepszaczy</t>
  </si>
  <si>
    <t>Makaron świderki 1kg - po ugotowaniu konsystencja stała nie powinien się sklejać, bez dodatków i ulepszaczy</t>
  </si>
  <si>
    <t>Makaron wstążka 1kg - po ugotowaniu konsystencja stała nie powinien się sklejać, bez dodatków i ulepszaczy</t>
  </si>
  <si>
    <t>Makaron zacierka 250 g - po ugotowaniu konsystencja stała nie powinien się sklejać, bez dodatków i ulepszaczy</t>
  </si>
  <si>
    <t>15612100-2</t>
  </si>
  <si>
    <t>Musztarda typu sarepska, opakowaniw szklane 200-260 g - konsystencja gęsta, kolor odpowiedni dla danego surowca, gęsta konsystencja, stonowana barwa musztardy, wykonana na bazie naturalnych surowców, nie zawierająca konserwantów i sztucznych barwników</t>
  </si>
  <si>
    <t>15871250-1</t>
  </si>
  <si>
    <t>Ocet spirytusowy 10%, 0,5L</t>
  </si>
  <si>
    <t>15871110-8</t>
  </si>
  <si>
    <t xml:space="preserve">Olej uniwersalny roślinny 3L - rafinowany na zimno, spożywczy, rzepakowy z pierwszego tłoczenia, o zawartości  kwasów  jednonienasyconych powyżej 50 %, zawartości kwasów wielonienasyconych poniżej 40% 
</t>
  </si>
  <si>
    <t>15411100-3</t>
  </si>
  <si>
    <t>Oregano bez obcych zapachów opakowanie jednostkowe do 10 g</t>
  </si>
  <si>
    <t>Paluszki, różne smaki (solone, z sezamem), 100g</t>
  </si>
  <si>
    <t>15312300-1 ?</t>
  </si>
  <si>
    <t>15872100-2</t>
  </si>
  <si>
    <t>Pieprz cytrynowy, wyrazisty smak, opakowanie jednostkowe o wadze 20 g</t>
  </si>
  <si>
    <r>
      <t xml:space="preserve">Pieprz naturalny czarny mielony </t>
    </r>
    <r>
      <rPr>
        <sz val="11"/>
        <color indexed="10"/>
        <rFont val="Arial"/>
        <family val="2"/>
      </rPr>
      <t>1200 g ??</t>
    </r>
    <r>
      <rPr>
        <sz val="11"/>
        <color indexed="8"/>
        <rFont val="Arial"/>
        <family val="2"/>
      </rPr>
      <t xml:space="preserve"> -  wyrazisty, ostry aromat i piekący smak - </t>
    </r>
    <r>
      <rPr>
        <sz val="11"/>
        <color indexed="10"/>
        <rFont val="Arial"/>
        <family val="2"/>
      </rPr>
      <t>1200 g co tak ku - mać mało, ja proponuje od razu 1200 kg kupić będziecie mieli zapas na 20 lat albo zrobicie sobie gaz pieprzowy, przyda się jak was przełozony wkurwi</t>
    </r>
  </si>
  <si>
    <t>Pieprz ziołowy, wyrazisty smak, opakowanie jednostkowe o wadze 20 g</t>
  </si>
  <si>
    <t>Przyprawa kombinacja co najmniej 10  dobranych warzyw i przypraw w opakowaniu jednostkowym 1g</t>
  </si>
  <si>
    <t>15872200-3</t>
  </si>
  <si>
    <t>Przyprawa do bigosu, 20g</t>
  </si>
  <si>
    <t>Przyprawa do mięs, 1kg</t>
  </si>
  <si>
    <t>Przyprawa ziarenka smaku 200g</t>
  </si>
  <si>
    <t>15811200-8</t>
  </si>
  <si>
    <t>15611000-4</t>
  </si>
  <si>
    <t xml:space="preserve">Ryż biały - ziarno ryżu długie preparowane termicznie (100%), po ugotowaniu sypkie, lekkie, puszyste, niesklejone, ziarna powinny się rozdzielać, w opakowaniu jednostkowym o wadze 1kg </t>
  </si>
  <si>
    <t xml:space="preserve">Ryż biały - ziarno ryżu długie preparowane termicznie (100%), po ugotowaniu sypkie, lekkie, puszyste, niesklejone, ziarna powinny się rozdzielać, w opakowaniu jednostkowym o wadze ok 400 g </t>
  </si>
  <si>
    <t xml:space="preserve">Ryż z warzywami - ziarno ryżu, po ugotowaniu sypkie, lekkie, puszyste, niesklejone, ziarna powinny się rozdzielać, wyraźny warzywny, bogaty smak, opakowanie o wadze ok 400 g </t>
  </si>
  <si>
    <t> 15331110-1</t>
  </si>
  <si>
    <t>15321100-4</t>
  </si>
  <si>
    <t>15871200-6</t>
  </si>
  <si>
    <t>Sól biała - bogata w zawartość związków mineralnych np. morska, opakowanie jednostkowe o wadze  - 1 kg</t>
  </si>
  <si>
    <t>15872400-5</t>
  </si>
  <si>
    <t>Soczek w kartoniku, owocowy, 200ml</t>
  </si>
  <si>
    <t>Wafelek w mlecznej czekoladzie, 40g</t>
  </si>
  <si>
    <t>Ziele angielskie - silny zapach, gorzki, korzenny smak, opakowania jednostkowe 15 g</t>
  </si>
  <si>
    <t>15620000-0</t>
  </si>
  <si>
    <t>Zioła prowansalskie, suszone, bez obcych zapachów w opakowaniach jednostkowych 10g</t>
  </si>
  <si>
    <t>15800000-6</t>
  </si>
  <si>
    <t>Bułka tarta - wysuszona bułka pszenna,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jednostkowe; torebka papierowa lub zgrzewka termokurczliwa o wadze ok. 500 g</t>
  </si>
  <si>
    <t>Jogurt pitny typu Milko, 250ml</t>
  </si>
  <si>
    <t>Serek wiejski ze szczypiorkiem, 150g</t>
  </si>
  <si>
    <t>15550000-8</t>
  </si>
  <si>
    <t>15543000-6</t>
  </si>
  <si>
    <t>Serek wiejski, z owocami, 150 - 200g</t>
  </si>
  <si>
    <t xml:space="preserve">Jogurt naturalny, typ grecki -  struktura i konsystencja jednolita, bez grudek, lekko luźna, barwa charakterystyczna dla użytych składników, smak i zapach czysty, łagodny, lekko kwaśny, bez obcych posmaków i zapachów, bez konserwantów, o zawartości nie więcej  niż 3% tłuszczu opakowanieo 400 g </t>
  </si>
  <si>
    <t>Mleko  2% - pasteryzowane o pojemości 1,0 l  - wygląd i barwa jednolita, smak i zapach czysty bez obcych posmaków i zapachów, barwa jasnokremowa, konsystencja płynna.</t>
  </si>
  <si>
    <t>Mleko smakowe, kartonik, 250ml</t>
  </si>
  <si>
    <t>Ser Gouda tłusty - kl. I, smak łagodny, zapach: mlekowy, bez obcych zapachów, aromatyczny, konsystencja: jednolita, zwarta, miąższ elastyczny, barwa jednolita w całej masie</t>
  </si>
  <si>
    <t>Ser twarogowy półtusty, kl. I, zawartość tłuszczu min. 15%, - smak: czysty, łagodny, lekko kwaśny, posmak pasteryzacji, zapach: pasteryzacji, bez obcych zapachów, konsystencja: jednolita, zwarta, bez grudek, lekko luźna, barwa: biała do lekko kremowej, jednolita w całej  masie</t>
  </si>
  <si>
    <t xml:space="preserve">Śmietana słodka 18%, do zup i sosów homogenizowana, bez konserwantów, smak; lekko kwaśny, kremowy, zapach; czysty, bez obcych zapachów, produkt o jednolitej, gęstej, kremowej konsystencji, dopuszcza się lekki podstój tłuszczu, barwa jednolita, biała z odcieniem jasnokremowym do kremowego, opakowanie jednostkowe 500 g </t>
  </si>
  <si>
    <t>Śmietana 12% - homogenizowana, bez konserwantów, smak; lekko kwaśny, kremowy, zapach; czysty, bez obcych zapachów, produkt o jednolitej, gęstej, kremowej konsystencji, dopuszcza się lekki podstój tłuszczu, barwa jednolita, biała z odcieniem jasnokremowym do kremowego, opakowanie jednostkowe 330 g</t>
  </si>
  <si>
    <t>Kiełbasa swojska - smak i zapach charakterystyczny dla kiełbasy z mięsa wieprzowego, wędzonej, wyczuwalne przyprawy i zapach wędzenia, niedopuszczalny smak i zapach świadczący o nieświeżości, składniki średnio rozbrobnione, równomiernie rozmieszczone na przekroju, o zawartości co najmniej 70% mięsa i nie więcej niż 10 g tłuszczu w 100 g produktu gotowego do spozycia</t>
  </si>
  <si>
    <t xml:space="preserve"> 15131130-5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</si>
  <si>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 - jędrna, elastyczna, powierzchnia - sucha, matowa, przekrój - lekko wilgotny, sok mięsny - przezroczysty</t>
  </si>
  <si>
    <t xml:space="preserve">Żeberka wieprzowe - paski surowe kl. 1, mięso z kością, pochodzące z rozbioru młodych sztuk (przy żebrach powinna zostać cienka warstwa mięsa od boczku), pocięte na paski o szerokości ok. 8-10cm, powierzchnia czysta nie zakrwawiona, bez przekrwień, pomiażdżonych kości, nie dopuszcza się oślizłości, nalotu pleśni, barwa mięśni jasno różowa do czerwonej dopuszcza się zmatowienia, barwa tłuszczu biała 
z odcieniem kremowym lub lekko różowym, zapach swoisty charakterystyczny dla mięsa świeżego bez oznak zaparzenia i rozpoczynającego się psucia 
</t>
  </si>
  <si>
    <t>Kiełbasa podwawelska - smak i zapach charakterystyczny dla kiełbasy z mięsa wieprzowego, wyczuwalne przyprawy, niedopuszczalny smak i zapach świadczący o nieświeżości, składniki średnio rozbrobnione, zawartość mięsa min. 60%</t>
  </si>
  <si>
    <t>Kiełbasa toruńska - smak i zapach charakterystyczny dla kiełbasy z mięsa wieprzowego, wyczuwalne przyprawy, niedopuszczalny smak i zapach świadczący o nieświeżości, składniki średnio rozbrobnione, zawartość mięsa min. 60%</t>
  </si>
  <si>
    <t>Szynka wieprzowa surowa bez kości - mięso chude, świeże, nie ścięgniste, dopuszczalny tłuszcz międzymięśniowy do 10%, niedopuszczalny tłuszcz zewnętrzny, część zasadnicza wieprzowiny - odcięta z tylnej półtuszy bez nogi i golonki, linia cięcia przebiega pomiędzy I i II kręgiem kości krzyżowej, tkanka mięsna delikatna, drobnowłóknista, miękka i soczysta, produkt obrobiony kulinarnie, odtłuszczony, bez przerostu tkanki tłuszczowej, bez skóry i kości, powierzchnia bez przekrwień, pozacinań, barwa - ciemnoróżowa, zapach - swoisty, charakterystyczny dla każdego rodzaju mięsa, konsystencja - jędrna, elastyczna, powierzchnia - sucha, matowa, przekrój - lekko wilgotny, sok mięsny - przezroczysty, mięso  klasa I</t>
  </si>
  <si>
    <t>Boczek wędzony bez kości - mięso wieprzowe klasa I (100% boczku z półtuszy) bez żeberek i bez skóry, powierzchnia czysta, lekko wilgotna, smak i zapach; charakterystyczny dla danego asortymentu, wyczuwalny smak wędzenia, niedopuszczalny jest smak i zapach świadczący o nieświeżości lub inny obcy; konsystencja; wilgotna, niedopuszczalne skupiska galarety oraz wyciek soku, barwa; charakterystyczna dla wędzonek</t>
  </si>
  <si>
    <t>15112130-6</t>
  </si>
  <si>
    <t>Kura rosołowa, mięsna - świeża, nie rozmrażana</t>
  </si>
  <si>
    <t>Udko - jakie?</t>
  </si>
  <si>
    <t>Filet drobiowy - jaki?</t>
  </si>
  <si>
    <t>Porcja rosołowa, pakowana hermetycznie</t>
  </si>
  <si>
    <t>15131500-0</t>
  </si>
  <si>
    <t>Banan - świeży, zdrowy, nienadmarznięty, czysty, o dobrym smaku, bez śladów uszkodzeń mechanicznych, małe owoce (1 szt. o wadze 100g-120g)</t>
  </si>
  <si>
    <t>Burak czerwony - świeży, bez liści, zdrowy, czysty, suchy, nienadmarznięty, bez śladów uszkodzeń mechanicznych</t>
  </si>
  <si>
    <r>
      <t>Brzoskwinie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świeże - bez śladów zepsucia</t>
    </r>
  </si>
  <si>
    <t>Cebula - bez szczypioru, zdrowa, czysta, sucha, o dobrym smaku, nienadmarznięta, bez śladów uszkodzeń mechanicznych</t>
  </si>
  <si>
    <r>
      <rPr>
        <sz val="11"/>
        <color indexed="8"/>
        <rFont val="Arial"/>
        <family val="2"/>
      </rPr>
      <t>Cytryna</t>
    </r>
    <r>
      <rPr>
        <sz val="11"/>
        <color indexed="8"/>
        <rFont val="Arial"/>
        <family val="2"/>
      </rPr>
      <t xml:space="preserve"> - świeża, soczysta, zdrowa, czysta, o dobrym smaku, nienadmarznięta, bez uszkodzeń mechanicznych</t>
    </r>
  </si>
  <si>
    <t>Czosnek krajowy główki, min. 80g - zdrowy, świeży, czysty, suchy, o dobrym smaku, nienadmarznięty, bez śladów uszkodzeń mechanicznych</t>
  </si>
  <si>
    <t>03221110-0</t>
  </si>
  <si>
    <t>Fasola Jaś - nasiona suche gat. 1, suszona, ziarna zbliżone do odmiany średni Jaś w całości, jednorodne odmiany, zdrowe, czyste bez śladów uszkodzeń mechanicznych</t>
  </si>
  <si>
    <t>Groch łuskany suszony, ziarna w całości, jednorodne odmiany, zdrowe, czyste, bez śladów uszkodzeń mechanicznych</t>
  </si>
  <si>
    <t xml:space="preserve">Gruszka świeża deserowa, gat. 1  - świeża, soczysta, zdrowa, czysta, o dobrym smaku, nienadmarznięta, bez śladów uszkodzeń mechanicznych, jednakowej wielkości                  </t>
  </si>
  <si>
    <t>Grzyby suszone - zdrowe, czyste, niepokruszone 2g</t>
  </si>
  <si>
    <t>Jabłko krajowe, deserowe, jadalne,  świeże, soczyste, zdrowe, czyste, o dobrym smaku, nienadmarznięte, bez śladów uszkodzeń mechanicznych, jednakowych średnicach od 5 do 7 cm.</t>
  </si>
  <si>
    <t>Kalafior cały, bez liści, świeży, zdrowy, czysty, nienadmarznięty, bez uszkodzeń mechanicznych</t>
  </si>
  <si>
    <t>Kapusta czerwona gat. 1 - zdrowa, czysta, nienadmarznięta, bez śladów uszkodzeń mechanicznych, świeża</t>
  </si>
  <si>
    <t>Kapusta  biała gat 1 - zdrowa, czysta, świeża, bez śladów uszkodzeń mechanicznych</t>
  </si>
  <si>
    <t>Kapusta kiszona 1 kg  o dobrym smaku, zapachu, nienadmarznięta</t>
  </si>
  <si>
    <t>Kapusta pekińska główka - zdrowa, czysta, nienadmarznięta, bez śladów uszkodzeń mechanicznych</t>
  </si>
  <si>
    <t>Kiwi - świeże, bez śladów zepsucia, jednakowej wielkości</t>
  </si>
  <si>
    <t>03222118-3</t>
  </si>
  <si>
    <t>Koper ogrodowy - świeży, czysty, zdrowy, bez śladów uszkodzeń mechanicznych, w pęczkach</t>
  </si>
  <si>
    <t xml:space="preserve">Mandarynka - świeża, bez pestek, soczysta, zdrowa, czysta, o dobrym smaku, nienadmarznięta, bez śladów uszkodzeń mechanicznych, o jednakowych średnicach </t>
  </si>
  <si>
    <t>Marchew korzeń - bez naci, świeża, zdrowa, czysta, sucha, nienadmarznięta, bez śladów uszkodzeń mechanicznych</t>
  </si>
  <si>
    <t>Nektarynka - świeża, bez śladów zepsucia</t>
  </si>
  <si>
    <t xml:space="preserve">Ogórek kiszony gat. 1- o dobrym smaku, zapachu, twardy, nienadmarznięty
</t>
  </si>
  <si>
    <t>03221270-9</t>
  </si>
  <si>
    <t>15331000-7</t>
  </si>
  <si>
    <t>Ogórek świeży (szklarniowy, gruntowy) zdrowy, czysty, suchy, nienadmarznięty, bez śladów uszkodzeń mechanicznych</t>
  </si>
  <si>
    <t>Papryka świeża - zdrowa, czysta, sucha, o dobrym smaku, nienadmarznięta, bez śladów uszkodzeń mechanicznych</t>
  </si>
  <si>
    <t>Pieczarki - zdrowe, czyste, świeże, nienadmarznięte, bez śladów uszkodzeń mechanicznych</t>
  </si>
  <si>
    <t>Pietruszka korzeń - świeża, zdrowa, czysta, sucha, nienadmarznięta, bez śladów uszkodzeń mechanicznych</t>
  </si>
  <si>
    <r>
      <rPr>
        <sz val="11"/>
        <color indexed="8"/>
        <rFont val="Arial"/>
        <family val="2"/>
      </rPr>
      <t>Pietruszka nać -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świeża, czysta, zdrowa, bez śladów uszkodzeń mechanicznych, w pęczkach</t>
    </r>
  </si>
  <si>
    <t xml:space="preserve">Pomarańcza (słodka) - świeża, soczysta, zdrowa, czysta, o dobrym smaku, nienadmarznięta, bez śladów uszkodzeń mechanicznych, o jednakowych średnicach </t>
  </si>
  <si>
    <t>Pomidor świeży, zdrowy, czysty, suchy,  bez śladów uszkodzeń mechanicznych</t>
  </si>
  <si>
    <t>Por - świeży, zdrowy, czysty, suchy, bez śladów uszkodzeń mechanicznych</t>
  </si>
  <si>
    <t>Rzodkiewka, pęczek 180-240 g - świeża, zdrowa, czysta, sucha, nienadmarznięta, bez śladów uszkodzeń mechanicznych</t>
  </si>
  <si>
    <t>Sałata zielona - świeża, zdrowa, czysta, sucha, nienadmarznięta, bez śladów uszkodzeń mechanicznych</t>
  </si>
  <si>
    <r>
      <rPr>
        <sz val="11"/>
        <color indexed="8"/>
        <rFont val="Arial"/>
        <family val="2"/>
      </rPr>
      <t>Seler korzeń - czysty, zdrowy, świeży, suchy, bez korzeni i śladów uszkodzeń mechanicznych</t>
    </r>
  </si>
  <si>
    <t xml:space="preserve">Szczypiorek gat. 1 - świeży, czysty, zdrowy, bez śladów uszkodzeń mechanicznych, w pęczkach
</t>
  </si>
  <si>
    <t>Truskawki świeże, bez śladów zepsucia</t>
  </si>
  <si>
    <t>Winogrona ciemne - świeże soczyste, słodkie bez uszkodzeń mechanicznych</t>
  </si>
  <si>
    <t>Winogrona jasne - świeże soczyste, słodkie bez uszkodzeń mechanicznych</t>
  </si>
  <si>
    <t>Ziemniaki jadalne - młode od 20 maja - odmiana konsumpcyjna, bez ziemi, skórka bez zielonych zabarwień, bez kiełkujących oczek, wielkość duża, zdrowe, czyste, suche, jednoodmianowe, o kształcie typowym dla danej odmiany, o dobrym smaku, bez śladów uszkodzeń mechanicznych</t>
  </si>
  <si>
    <t>Ziemniaki jadalne - odmiana konsumpcyjna, bez ziemi, skórka bez zielonych zabarwień, bez kiełkujących oczek, wielkość
duża, zdrowe, czyste, suche, jednoodmianowe, o kształcie typowym dla danej odmiany, o dobrym smaku, bez śladów uszkodzeń mechanicznych</t>
  </si>
  <si>
    <t>Paluszki rybne</t>
  </si>
  <si>
    <t>Filet z mintaja - mrożony filet bez skóry (shp) * I klasa 10 % glazury</t>
  </si>
  <si>
    <t>Bukiet jarzyn - zawierający przynajmniej 7 składników 2,5kg</t>
  </si>
  <si>
    <t xml:space="preserve">Fasola szparagowa - barwa typowa dla szparagi, bez obcych posmaków, nieoblodzone, niezlepione, nieuszkodzone mechanicznie, opakowanie ok. 2,50 kg </t>
  </si>
  <si>
    <t>Groszek zielony - opakowanie 2,5kg</t>
  </si>
  <si>
    <t>Kalafior mrożony, barwa typowa dla kalafiora, bez obcych posmaków, sypkie, nieoblodzone, niezlepione, nieuszkodzone, waga ok. 2,5kg</t>
  </si>
  <si>
    <t>Truskawki mrożone - owoce 1 kategorii, jednolite odmianowo w partii, bez szypułek, całe, sypkie, bez obcych posmaków, nieoblodzone, niezlepione, nieuszkodzone mechanicznie, opakowanie ok. 2,50 kg</t>
  </si>
  <si>
    <t>15300000-1</t>
  </si>
  <si>
    <t>Mieszanka kompotowa różne smaki 2,5 kg - mieszanka wieloskładnikowa, barwa typowa dla poszczególnych owoców, owoce sypkie, bez obcych posmaków, nieoblodzone, niezlepione, nieuszkodzone, mechanicznie opakowanie</t>
  </si>
  <si>
    <t xml:space="preserve">Sliwki bez pestek - owoce bez zlepieńców trwałych nie oblodzone, opakowanie ok. 2,50 kg </t>
  </si>
  <si>
    <t>15331170-1</t>
  </si>
  <si>
    <t>03222312-3</t>
  </si>
  <si>
    <r>
      <t>Jaja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świeże, kurze - zgodne z klasą I A, duże L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
i jakościowe jakie wynikają z obowiązujących przepisów polskiego prawa dla produktów żywnościowych
</t>
    </r>
  </si>
  <si>
    <t>15896000-5</t>
  </si>
  <si>
    <t xml:space="preserve">Masło pełnotłuste, masło nie solone w kostkach o wadze min. 200 g,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  </t>
  </si>
  <si>
    <t xml:space="preserve">Ilośc w kg/szt.
</t>
  </si>
  <si>
    <t>Ilość w kg/szt.</t>
  </si>
  <si>
    <t>15312000-8</t>
  </si>
  <si>
    <t>Mortadela kiełbasa wieprzowo-wołowa (produkt, w którym mięso wieprzowe stanowi nie mniej niż 75% wsadu ale przeważa w składzie surowcowym), nie wędzona, homogenizowana, drobno rozdrobniona, parzona, w skład której wchodzi mięso wieprzowe i mięso wołowe, tłuszcz wieprzowy i surowce uzupełniające. Jakość artykułu żywnościowego nie może odbiegać od Polskich Norm.</t>
  </si>
  <si>
    <t>Mięso mielone, mięso wieprzowe, średnio rozdrobnione, nie poddane obróbce termicznej, schłodzone, nie mrożone, stosunek mięsa do tłuszczu 90/10. Jakość artykułu żywnościowego nie może odbiegać od Polskich Norm.</t>
  </si>
  <si>
    <t xml:space="preserve">Agrest mrożony owoce 1 kategorii, jednolite odmianowo w partii, całe, sypkie, bez obcych posmaków, nieoblodzone, niezlepione, nieuszkodzone mechanicznie, </t>
  </si>
  <si>
    <t xml:space="preserve">Gołąbki świeże,  nie mrożone, ręcznie robione  bez konserwantów, barwa: charakterystyczna dla danego wyrobu, </t>
  </si>
  <si>
    <t xml:space="preserve">Kartacze z mięsem świeże,  nie mrożone, ręcznie robione  bez konserwantów, barwa: charakterystyczna dla danego wyrobu, </t>
  </si>
  <si>
    <t xml:space="preserve">Knedle z truskawkami świeże,  nie mrożone, ręcznie robione  bez konserwantów, barwa: charakterystyczna dla danego wyrobu, </t>
  </si>
  <si>
    <t xml:space="preserve">Knedle ze sliwkami świeże,  nie mrożone, ręcznie robione  bez konserwantów, barwa: charakterystyczna dla danego wyrobu, </t>
  </si>
  <si>
    <t xml:space="preserve">Pierogi z miesem świeże,  nie mrożone, ręcznie robione  bez konserwantów, barwa: charakterystyczna dla danego wyrobu, </t>
  </si>
  <si>
    <t xml:space="preserve">Krokiety z kapustą i mięsem  świeże,  nie mrożone, ręcznie robione  bez konserwantów, barwa: charakterystyczna dla danego wyrobu, </t>
  </si>
  <si>
    <t xml:space="preserve">Pierogi ruskie świeże,  nie mrożone, ręcznie robione  bez konserwantów, barwa: charakterystyczna dla danego wyrobu, </t>
  </si>
  <si>
    <t xml:space="preserve">Pierogi z kapustą kiszoną świeże,  nie mrożone, ręcznie robione  bez konserwantów, barwa: charakterystyczna dla danego wyrobu, </t>
  </si>
  <si>
    <t xml:space="preserve">Pierogi z serem  świeże,  nie mrożone, ręcznie robione  bez konserwantów, barwa: charakterystyczna dla danego wyrobu, </t>
  </si>
  <si>
    <t xml:space="preserve">Pierogi z truskawkami świeże,  nie mrożone, ręcznie robione  bez konserwantów, barwa: charakterystyczna dla danego wyrobu, </t>
  </si>
  <si>
    <t xml:space="preserve">Uszka z kapustą świeże,  nie mrożone, ręcznie robione  bez konserwantów, barwa: charakterystyczna dla danego wyrobu, </t>
  </si>
  <si>
    <t xml:space="preserve">Uszka z mięsem świeże,  nie mrożone, ręcznie robione  bez konserwantów, barwa: charakterystyczna dla danego wyrobu, </t>
  </si>
  <si>
    <t>Bułka kajzerka - bez konserwantów i ulepszaczy waga ok. 80 g</t>
  </si>
  <si>
    <t>Część nr I zamówienia:  Pieczywo,  świeże wyroby piekarskie i ciastkarskie</t>
  </si>
  <si>
    <t>CPV - 15810000-9</t>
  </si>
  <si>
    <t xml:space="preserve">Zestawienie produktów: </t>
  </si>
  <si>
    <t>Nazwa produktu, opis</t>
  </si>
  <si>
    <t>Jednostka miary</t>
  </si>
  <si>
    <t>Ilość</t>
  </si>
  <si>
    <t>sztuka</t>
  </si>
  <si>
    <t>kg</t>
  </si>
  <si>
    <t>Oferowany produkt</t>
  </si>
  <si>
    <t>Cena jednostkowa netto</t>
  </si>
  <si>
    <t>Kwota podatku VAT</t>
  </si>
  <si>
    <t>Wartość netto</t>
  </si>
  <si>
    <t xml:space="preserve">Wartość brutto </t>
  </si>
  <si>
    <t>Załącznik nr  1 do zapytania ofertowego</t>
  </si>
  <si>
    <t>SZCZEGÓŁOWY OPIS PRZEDMIOTU ZAMÓWIENIA</t>
  </si>
  <si>
    <t>ZS M  3201  / 1  /2015</t>
  </si>
  <si>
    <t xml:space="preserve">1. Przedmiotem zamówienia jest sukcesywna dostawa artykułów żywnościowych do stołówki Zespołu Szkół w Małej,  tj. pieczywa, wyrobów piekarskich i ciastkarskich, produktów mleczarskich, różnych produktów spożywczych, produktów zwierzęcych w formie mięsa i wyrobów mięsnych (mięso wieprzowe i wołowe), mięsa drobiowego i wędlin drobiowych, ryb mrożonych, warzyw i owoców świeżych,  produktów przemiału ziarna, olejów i tłuszczy zwierzęcych i roślinnych, warzyw i owoców mrożonych,  jaj, wody pitnej.   Przedmiot zamówienia obejmuje 10 części, które należy wykonać zgodnie z zapisami niniejszej specyfikacji. 2. Wykaz poszczególnych części zamówienia obejmuje: </t>
  </si>
  <si>
    <t>Sos pieczeniowy w proszku bez konserwantów,  opkaownaie ok.27g</t>
  </si>
  <si>
    <t>Tymianek suszony opakowanie ok. 10g</t>
  </si>
  <si>
    <t xml:space="preserve">Żurek  w płynie skład: mąka żytnia,mąka pszenna, drożdże, opakowanie butelka o pojemności ok. 0,50 l </t>
  </si>
  <si>
    <t>Zupa ogonowa w proszku op. ok.  40g, typu.Winiary lub równoważna</t>
  </si>
  <si>
    <t>Zupa krupnik w proszku ,  opakowanie jednostkowe ok.60g</t>
  </si>
  <si>
    <t>Sos salatkowy w proszku, bez konserwantów opaowanie ok. 9g</t>
  </si>
  <si>
    <t>Sos do spaghetti w proszku, różne smaki, 520g</t>
  </si>
  <si>
    <t>Soczek typu Kubuś , różne smaki, 300ml</t>
  </si>
  <si>
    <t xml:space="preserve">Seler konserwowy, 350g, np. Fruktus </t>
  </si>
  <si>
    <t>Przyprawa do zup w płynie,  w opakownaiu szkolanym ok. 1L</t>
  </si>
  <si>
    <t>Rogalik - typu 7 Days lub równoważny</t>
  </si>
  <si>
    <t>Mąka pszenna  opakowanie 1 kg</t>
  </si>
  <si>
    <t>Mąka ziemniaczana w opakowaniu ok. 0,5 kg</t>
  </si>
  <si>
    <t>Barszcz biały w proszku torebka ok. 45-70g</t>
  </si>
  <si>
    <t>Baton typu Kinder Bueno lub równoważny , waga ok. 40-50g</t>
  </si>
  <si>
    <t>Baton  mleczny w czekoladzie, typu Kinder Bueno lub równoważny , waga ok. 40-50g</t>
  </si>
  <si>
    <t xml:space="preserve">Budyń różne smaki, op. ok. 35-40g, </t>
  </si>
  <si>
    <t>Ciasteczka typu petitki lubisie, 40g, różne smaki lub równoważne</t>
  </si>
  <si>
    <t>Cukier biały, kryształ, pakowany w torebki o pojemości ok.1 kg, kat. I</t>
  </si>
  <si>
    <t>Dżem niskosłodzony z kawałkami owoców, zawartość owoców min. 65%, bez konserwantów, w opakowaniach szklanych  o wadze ok.. 270 g z kawałkami owoców  różne smaki</t>
  </si>
  <si>
    <t>Herbatniki szkolne 50g, typu PETIT BERRE</t>
  </si>
  <si>
    <t>Kakao rozpuszczalne, w opakowaniu ok. 500g</t>
  </si>
  <si>
    <t>Kakao w proszku,  o zawartości tłuszczu  ok.. 16%) opakowanie jednostkowe karton ok.. 150 g</t>
  </si>
  <si>
    <t>Koncentrat pomidorowy - konsystencja stała w formie pasty, kolor czerwony, zawartość ekstraktu pomidorowego min. 30%, opakowanie jednostkowe: słoik ok.. 200 g</t>
  </si>
  <si>
    <t xml:space="preserve">Koncentrat barszczu czerwonego w płynie opakowanie ok.  0.3L </t>
  </si>
  <si>
    <t xml:space="preserve">Ketchup bez konserwantów, (zawartość minimum 193 g pomidorów na 100g produktu)  opakowania jednostkowe-butelki plastikowe o pojemności  1000 g </t>
  </si>
  <si>
    <t>Kostki rosołowe, bulionowe o wadze ok. 180g</t>
  </si>
  <si>
    <t xml:space="preserve">Kukurydza konserwowa ziarna młodej kukurydzy luzem w zalewie, konserwującej, ziarna całe nieuszkodzone, zalewa barwy żółtawej i żółta, opalizująca lub mętna z osadem tkanki roślinnej na dnie opakowania, konsystencja miękka – wyrównana, smak  i zapach – charakterystyczny dla kukurydzy bez obcych smaków i zapachów, opakowania: puszki o pojemności od 300 do 400 g
</t>
  </si>
  <si>
    <t>Przyprawa do bigosu w proszku opakowanie ok. 20g</t>
  </si>
  <si>
    <t>Przyprawa do mięs, w proszku opakowanie ok. 1kg</t>
  </si>
  <si>
    <t>Przyprawa do zup w płynie,  w opakownaiu szklanym ok. 1L</t>
  </si>
  <si>
    <t>Przyprawa typi ziarenka smaku lub równoważna w opakowaniu ok. 200g</t>
  </si>
  <si>
    <t xml:space="preserve">Sok  przecierowy typu Kubuś lub równoważny, bez konserwantów,  w opakowaniach o poj. 330 ml, </t>
  </si>
  <si>
    <t xml:space="preserve">Seler konserwowy w słoiku ok. 350g, </t>
  </si>
  <si>
    <t xml:space="preserve">Pieprz naturalny czarny mielony w opakowaniu ok. 1200 g  -  wyrazisty, ostry aromat </t>
  </si>
  <si>
    <t>CPV 15800000-6</t>
  </si>
  <si>
    <t xml:space="preserve">Deser mleczno- ryżowy, op.180 - 200g, rózne smaki, </t>
  </si>
  <si>
    <t>Jogurt owocowy  typu Jogobella 150 g lub równoważny minimum o zawartości 9% owoców</t>
  </si>
  <si>
    <t>Jogurt pitny typu Milkolub równoważny w op. ok. 250ml</t>
  </si>
  <si>
    <t>litr</t>
  </si>
  <si>
    <t>Krakersy w opakowaniu ok. 180 g</t>
  </si>
  <si>
    <t>CPV 15500000-3</t>
  </si>
  <si>
    <t>Parówki  drobiowe - wyrób o zawartości mięsa drobiowego, homogenizowany, parzony. Batony w osłonkach naturalnych lub sztucznych, pozostawione w zwojach, powierzchnia batonu barwy różowej do jasnobrązowej o smaku i zapachu charakterystycznym dla danego asortymentu. Osłonka ściśle przylegająca do farszu, niedopuszczalna barwa szarozielona, plamy na powierzchni wynikające z nie dowędzenia w miejscu styku z innymi batonami. Wygląd na przekroju: barwa jasno różowa do różowej, konsystencja dość ścisła, elastyczna, dopuszczalne pojedyncze otwory powietrza niepołączone ze zmianą barwy. Cechy dyskwalifikujące: obce 15 posmaki, zapachy, oślizgłość, nalot pleśni, barwa szarozielona, zawilgocenie powierzchni, parówki uszkodzone, składniki użyte do produkcji pozaklasowe lub z chrząstkami, ścięgnami itp.</t>
  </si>
  <si>
    <t>Słonina pozyskana z grzbietu tylnej części tułowia i boków świni, bez skóry, w postaci płatów, świeża, schłodzona, nie mrożona. Jakość artykułu żywnościowego nie może odbiegać od Polskich Norm.</t>
  </si>
  <si>
    <t>15111200-1</t>
  </si>
  <si>
    <t xml:space="preserve">Część nr IV zamówienia - Produkty mięsne (wieprzowe i wołowe), przetwory mięsne (wędliny)   </t>
  </si>
  <si>
    <t>CPV 15100000-9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</si>
  <si>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</si>
  <si>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 xml:space="preserve">Kura rosołowa świeża, nie mrozona, mięso prawidłowo wykrwawione i odciękniete, skora bez przebarwien oraz resztek upierzenia, zapach swoist dla mięsa z drobiu świeżego, </t>
  </si>
  <si>
    <t xml:space="preserve">Udziec z kurczaka/ noga, mięso świeże, niemrożone, element tuszki kurczęcej, powierzchnia czysta, nie zakrwawiona, bez przekrwień, zmiażdzonych kości, bez oślizgłosci, nalotu pleśni. </t>
  </si>
  <si>
    <t>CPV 15112000-6</t>
  </si>
  <si>
    <t>Część nr V zamówienia - Produkty mięsne  drobiowe</t>
  </si>
  <si>
    <r>
      <t>Brzoskwinie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świeże - bez śladów zepsucia</t>
    </r>
  </si>
  <si>
    <t>Cytryna - świeża, soczysta, zdrowa, czysta, o dobrym smaku, nienadmarznięta, bez uszkodzeń mechanicznych</t>
  </si>
  <si>
    <r>
      <rPr>
        <sz val="10"/>
        <color indexed="8"/>
        <rFont val="Arial"/>
        <family val="2"/>
      </rPr>
      <t>Pietruszka nać -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świeża, czysta, zdrowa, bez śladów uszkodzeń mechanicznych, w pęczkach</t>
    </r>
  </si>
  <si>
    <r>
      <rPr>
        <sz val="10"/>
        <color indexed="8"/>
        <rFont val="Arial"/>
        <family val="2"/>
      </rPr>
      <t>Seler korzeń - czysty, zdrowy, świeży, suchy, bez korzeni i śladów uszkodzeń mechanicznych</t>
    </r>
  </si>
  <si>
    <t xml:space="preserve">Banan - świeży, zdrowy, nienadmarznięty, czysty, o dobrym smaku, bez śladów uszkodzeń mechanicznych, </t>
  </si>
  <si>
    <t>Ogórek konserwowy w słoiku o poj. ok. 0,9 l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</si>
  <si>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</si>
  <si>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CPV  03200000-3</t>
  </si>
  <si>
    <t xml:space="preserve">Paluszki rybne w panierce, mrożone, </t>
  </si>
  <si>
    <t>Część  nr VIII zamówienia - Mrożonki</t>
  </si>
  <si>
    <t>CPV  15331170-9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</si>
  <si>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
i jakościowe jakie wynikają z obowiązujących przepisów polskiego prawa dla produktów żywnościowych
</t>
    </r>
  </si>
  <si>
    <t>CPV 03142500-3</t>
  </si>
  <si>
    <t>Część nr IX  zamówienia - Wyroby garmażeryjne</t>
  </si>
  <si>
    <t>CPV 15851000-8</t>
  </si>
  <si>
    <t>Część nr II  zamówienia:  Różne produkty spożywcze</t>
  </si>
  <si>
    <t>Część nr III zamówienia:  Produkty mleczarskie</t>
  </si>
  <si>
    <t xml:space="preserve">Część nr VII zamówienia - Ryby mrożone, filety rybne </t>
  </si>
  <si>
    <t>CPV 15220000-6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</si>
</sst>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/>
    </xf>
    <xf numFmtId="2" fontId="62" fillId="33" borderId="1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2" fontId="6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31" fillId="0" borderId="10" xfId="0" applyNumberFormat="1" applyFont="1" applyBorder="1" applyAlignment="1">
      <alignment horizontal="center" vertical="center"/>
    </xf>
    <xf numFmtId="9" fontId="3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3" fillId="0" borderId="10" xfId="46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/>
    </xf>
    <xf numFmtId="0" fontId="65" fillId="0" borderId="11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46" applyFont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46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36" fillId="34" borderId="15" xfId="0" applyFont="1" applyFill="1" applyBorder="1" applyAlignment="1">
      <alignment horizontal="left" vertical="top" wrapText="1"/>
    </xf>
    <xf numFmtId="0" fontId="36" fillId="34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65" fillId="0" borderId="10" xfId="0" applyFont="1" applyBorder="1" applyAlignment="1">
      <alignment/>
    </xf>
    <xf numFmtId="0" fontId="62" fillId="37" borderId="10" xfId="0" applyFont="1" applyFill="1" applyBorder="1" applyAlignment="1">
      <alignment horizontal="center" vertical="center"/>
    </xf>
    <xf numFmtId="2" fontId="62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9" fillId="38" borderId="0" xfId="0" applyFont="1" applyFill="1" applyAlignment="1">
      <alignment horizontal="left" vertical="top"/>
    </xf>
    <xf numFmtId="0" fontId="69" fillId="0" borderId="0" xfId="0" applyFont="1" applyAlignment="1">
      <alignment/>
    </xf>
    <xf numFmtId="0" fontId="69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/>
    </xf>
    <xf numFmtId="0" fontId="68" fillId="38" borderId="0" xfId="0" applyFont="1" applyFill="1" applyAlignment="1">
      <alignment horizontal="left" vertical="top" wrapText="1"/>
    </xf>
    <xf numFmtId="9" fontId="3" fillId="0" borderId="14" xfId="0" applyNumberFormat="1" applyFont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6" fillId="34" borderId="24" xfId="0" applyFont="1" applyFill="1" applyBorder="1" applyAlignment="1">
      <alignment horizontal="left" vertical="top" wrapText="1"/>
    </xf>
    <xf numFmtId="0" fontId="36" fillId="34" borderId="25" xfId="0" applyFont="1" applyFill="1" applyBorder="1" applyAlignment="1">
      <alignment horizontal="left" vertical="top" wrapText="1"/>
    </xf>
    <xf numFmtId="0" fontId="36" fillId="34" borderId="26" xfId="0" applyFont="1" applyFill="1" applyBorder="1" applyAlignment="1">
      <alignment horizontal="left" vertical="top" wrapText="1"/>
    </xf>
    <xf numFmtId="0" fontId="36" fillId="34" borderId="27" xfId="0" applyFont="1" applyFill="1" applyBorder="1" applyAlignment="1">
      <alignment horizontal="left" vertical="top" wrapText="1"/>
    </xf>
    <xf numFmtId="0" fontId="69" fillId="38" borderId="0" xfId="0" applyFont="1" applyFill="1" applyAlignment="1">
      <alignment horizontal="left" vertical="top"/>
    </xf>
    <xf numFmtId="0" fontId="69" fillId="0" borderId="0" xfId="0" applyFont="1" applyAlignment="1">
      <alignment horizontal="left" vertical="top" wrapText="1"/>
    </xf>
    <xf numFmtId="0" fontId="68" fillId="38" borderId="0" xfId="0" applyFont="1" applyFill="1" applyAlignment="1">
      <alignment horizontal="left" vertical="top" wrapText="1"/>
    </xf>
    <xf numFmtId="0" fontId="5" fillId="38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46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8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68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8" xfId="46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/>
    </xf>
    <xf numFmtId="0" fontId="68" fillId="0" borderId="1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/>
    </xf>
    <xf numFmtId="0" fontId="68" fillId="38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5" borderId="1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left" vertical="top" wrapText="1"/>
    </xf>
    <xf numFmtId="0" fontId="68" fillId="0" borderId="18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62" fillId="0" borderId="0" xfId="0" applyFont="1" applyAlignment="1">
      <alignment/>
    </xf>
  </cellXfs>
  <cellStyles count="72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Normalny 7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Walutowy 5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pieczywo-776/" TargetMode="External" /><Relationship Id="rId2" Type="http://schemas.openxmlformats.org/officeDocument/2006/relationships/hyperlink" Target="http://www.portalzp.pl/kody-cpv/szczegoly/wedliny-508/" TargetMode="External" /><Relationship Id="rId3" Type="http://schemas.openxmlformats.org/officeDocument/2006/relationships/hyperlink" Target="http://www.portalzp.pl/kody-cpv/szczegoly/wedliny-508/" TargetMode="External" /><Relationship Id="rId4" Type="http://schemas.openxmlformats.org/officeDocument/2006/relationships/hyperlink" Target="http://www.portalzp.pl/kody-cpv/szczegoly/wedliny-508/" TargetMode="External" /><Relationship Id="rId5" Type="http://schemas.openxmlformats.org/officeDocument/2006/relationships/hyperlink" Target="http://www.portalzp.pl/kody-cpv/szczegoly/marchew-85/" TargetMode="External" /><Relationship Id="rId6" Type="http://schemas.openxmlformats.org/officeDocument/2006/relationships/hyperlink" Target="http://www.portalzp.pl/kody-cpv/szczegoly/fasola-90/" TargetMode="External" /><Relationship Id="rId7" Type="http://schemas.openxmlformats.org/officeDocument/2006/relationships/hyperlink" Target="http://www.portalzp.pl/kody-cpv/szczegoly/fasola-90/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pieczywo-776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wedliny-508/" TargetMode="External" /><Relationship Id="rId2" Type="http://schemas.openxmlformats.org/officeDocument/2006/relationships/hyperlink" Target="http://www.portalzp.pl/kody-cpv/szczegoly/wedliny-508/" TargetMode="External" /><Relationship Id="rId3" Type="http://schemas.openxmlformats.org/officeDocument/2006/relationships/hyperlink" Target="http://www.portalzp.pl/kody-cpv/szczegoly/wedliny-508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marchew-85/" TargetMode="External" /><Relationship Id="rId2" Type="http://schemas.openxmlformats.org/officeDocument/2006/relationships/hyperlink" Target="http://www.portalzp.pl/kody-cpv/szczegoly/fasola-90/" TargetMode="External" /><Relationship Id="rId3" Type="http://schemas.openxmlformats.org/officeDocument/2006/relationships/hyperlink" Target="http://www.portalzp.pl/kody-cpv/szczegoly/fasola-90/" TargetMode="Externa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zoomScalePageLayoutView="0" workbookViewId="0" topLeftCell="B244">
      <selection activeCell="F257" sqref="F257"/>
    </sheetView>
  </sheetViews>
  <sheetFormatPr defaultColWidth="9.140625" defaultRowHeight="15"/>
  <cols>
    <col min="1" max="1" width="3.28125" style="0" customWidth="1"/>
    <col min="2" max="2" width="89.421875" style="0" customWidth="1"/>
    <col min="3" max="3" width="13.7109375" style="0" customWidth="1"/>
    <col min="4" max="4" width="10.57421875" style="0" customWidth="1"/>
    <col min="5" max="5" width="16.28125" style="0" customWidth="1"/>
    <col min="6" max="6" width="16.8515625" style="0" customWidth="1"/>
    <col min="7" max="7" width="3.57421875" style="0" customWidth="1"/>
    <col min="8" max="8" width="12.140625" style="0" customWidth="1"/>
  </cols>
  <sheetData>
    <row r="1" spans="1:5" s="29" customFormat="1" ht="26.25" customHeight="1">
      <c r="A1" s="117" t="s">
        <v>292</v>
      </c>
      <c r="B1" s="117"/>
      <c r="C1" s="118"/>
      <c r="D1" s="119" t="s">
        <v>290</v>
      </c>
      <c r="E1" s="119"/>
    </row>
    <row r="2" spans="1:5" s="29" customFormat="1" ht="15">
      <c r="A2" s="141"/>
      <c r="B2" s="141"/>
      <c r="C2" s="118"/>
      <c r="D2" s="142"/>
      <c r="E2" s="142"/>
    </row>
    <row r="3" spans="2:5" s="29" customFormat="1" ht="18">
      <c r="B3" s="120" t="s">
        <v>291</v>
      </c>
      <c r="C3" s="120"/>
      <c r="D3" s="120"/>
      <c r="E3" s="120"/>
    </row>
    <row r="4" s="29" customFormat="1" ht="15"/>
    <row r="5" spans="1:5" s="29" customFormat="1" ht="71.25" customHeight="1">
      <c r="A5" s="121" t="s">
        <v>293</v>
      </c>
      <c r="B5" s="121"/>
      <c r="C5" s="121"/>
      <c r="D5" s="121"/>
      <c r="E5" s="121"/>
    </row>
    <row r="6" spans="1:5" s="29" customFormat="1" ht="15" customHeight="1">
      <c r="A6" s="143"/>
      <c r="B6" s="143"/>
      <c r="C6" s="143"/>
      <c r="D6" s="143"/>
      <c r="E6" s="143"/>
    </row>
    <row r="7" spans="1:5" ht="15.75">
      <c r="A7" s="97" t="s">
        <v>277</v>
      </c>
      <c r="B7" s="29"/>
      <c r="C7" s="29"/>
      <c r="D7" s="29"/>
      <c r="E7" s="29"/>
    </row>
    <row r="8" spans="1:5" ht="15">
      <c r="A8" s="98" t="s">
        <v>278</v>
      </c>
      <c r="B8" s="29"/>
      <c r="C8" s="29"/>
      <c r="D8" s="29"/>
      <c r="E8" s="29"/>
    </row>
    <row r="9" spans="1:8" ht="15">
      <c r="A9" s="99"/>
      <c r="B9" s="29"/>
      <c r="C9" s="29"/>
      <c r="D9" s="29"/>
      <c r="E9" s="29"/>
      <c r="F9" s="3"/>
      <c r="G9" s="3"/>
      <c r="H9" s="3"/>
    </row>
    <row r="10" spans="1:8" ht="15.75" thickBot="1">
      <c r="A10" s="99" t="s">
        <v>279</v>
      </c>
      <c r="B10" s="100"/>
      <c r="C10" s="100"/>
      <c r="D10" s="100"/>
      <c r="E10" s="100"/>
      <c r="F10" s="3"/>
      <c r="G10" s="3"/>
      <c r="H10" s="3"/>
    </row>
    <row r="11" spans="1:12" ht="39" customHeight="1" thickBot="1">
      <c r="A11" s="138" t="s">
        <v>0</v>
      </c>
      <c r="B11" s="139" t="s">
        <v>280</v>
      </c>
      <c r="C11" s="139" t="s">
        <v>21</v>
      </c>
      <c r="D11" s="139" t="s">
        <v>281</v>
      </c>
      <c r="E11" s="140" t="s">
        <v>282</v>
      </c>
      <c r="F11" s="137" t="s">
        <v>285</v>
      </c>
      <c r="G11" s="101" t="s">
        <v>286</v>
      </c>
      <c r="H11" s="101" t="s">
        <v>287</v>
      </c>
      <c r="I11" s="101" t="s">
        <v>288</v>
      </c>
      <c r="J11" s="101" t="s">
        <v>3</v>
      </c>
      <c r="K11" s="102" t="s">
        <v>289</v>
      </c>
      <c r="L11" s="1"/>
    </row>
    <row r="12" spans="1:14" ht="20.25" customHeight="1">
      <c r="A12" s="125">
        <v>1</v>
      </c>
      <c r="B12" s="126" t="s">
        <v>67</v>
      </c>
      <c r="C12" s="127" t="s">
        <v>24</v>
      </c>
      <c r="D12" s="128" t="s">
        <v>283</v>
      </c>
      <c r="E12" s="129">
        <v>180</v>
      </c>
      <c r="F12" s="122"/>
      <c r="G12" s="21"/>
      <c r="H12" s="21"/>
      <c r="I12" s="103"/>
      <c r="J12" s="103"/>
      <c r="K12" s="103"/>
      <c r="M12">
        <f>E12*60%</f>
        <v>108</v>
      </c>
      <c r="N12">
        <f>E12*40%</f>
        <v>72</v>
      </c>
    </row>
    <row r="13" spans="1:14" s="29" customFormat="1" ht="15" customHeight="1">
      <c r="A13" s="130">
        <v>2</v>
      </c>
      <c r="B13" s="113" t="s">
        <v>276</v>
      </c>
      <c r="C13" s="114" t="s">
        <v>24</v>
      </c>
      <c r="D13" s="108" t="s">
        <v>283</v>
      </c>
      <c r="E13" s="131">
        <v>30</v>
      </c>
      <c r="F13" s="122"/>
      <c r="G13" s="21"/>
      <c r="H13" s="21"/>
      <c r="I13" s="103"/>
      <c r="J13" s="103"/>
      <c r="K13" s="103"/>
      <c r="M13" s="29">
        <f aca="true" t="shared" si="0" ref="M13:M76">E13*60%</f>
        <v>18</v>
      </c>
      <c r="N13" s="29">
        <f aca="true" t="shared" si="1" ref="N13:N76">E13*40%</f>
        <v>12</v>
      </c>
    </row>
    <row r="14" spans="1:14" s="29" customFormat="1" ht="30.75" customHeight="1">
      <c r="A14" s="130">
        <v>3</v>
      </c>
      <c r="B14" s="113" t="s">
        <v>69</v>
      </c>
      <c r="C14" s="115" t="s">
        <v>41</v>
      </c>
      <c r="D14" s="108" t="s">
        <v>283</v>
      </c>
      <c r="E14" s="131">
        <v>60</v>
      </c>
      <c r="F14" s="122"/>
      <c r="G14" s="21"/>
      <c r="H14" s="21"/>
      <c r="I14" s="103"/>
      <c r="J14" s="103"/>
      <c r="K14" s="103"/>
      <c r="M14" s="29">
        <f t="shared" si="0"/>
        <v>36</v>
      </c>
      <c r="N14" s="29">
        <f t="shared" si="1"/>
        <v>24</v>
      </c>
    </row>
    <row r="15" spans="1:14" s="29" customFormat="1" ht="33.75" customHeight="1">
      <c r="A15" s="130">
        <v>4</v>
      </c>
      <c r="B15" s="113" t="s">
        <v>71</v>
      </c>
      <c r="C15" s="112" t="s">
        <v>41</v>
      </c>
      <c r="D15" s="108" t="s">
        <v>283</v>
      </c>
      <c r="E15" s="131">
        <v>120</v>
      </c>
      <c r="F15" s="122"/>
      <c r="G15" s="21"/>
      <c r="H15" s="21"/>
      <c r="I15" s="103"/>
      <c r="J15" s="103"/>
      <c r="K15" s="103"/>
      <c r="M15" s="29">
        <f t="shared" si="0"/>
        <v>72</v>
      </c>
      <c r="N15" s="29">
        <f t="shared" si="1"/>
        <v>48</v>
      </c>
    </row>
    <row r="16" spans="1:14" s="29" customFormat="1" ht="25.5" customHeight="1">
      <c r="A16" s="130">
        <v>5</v>
      </c>
      <c r="B16" s="113" t="s">
        <v>70</v>
      </c>
      <c r="C16" s="115" t="s">
        <v>41</v>
      </c>
      <c r="D16" s="108" t="s">
        <v>283</v>
      </c>
      <c r="E16" s="131">
        <v>240</v>
      </c>
      <c r="F16" s="122"/>
      <c r="G16" s="21"/>
      <c r="H16" s="21"/>
      <c r="I16" s="104"/>
      <c r="J16" s="103"/>
      <c r="K16" s="103"/>
      <c r="M16" s="29">
        <f t="shared" si="0"/>
        <v>144</v>
      </c>
      <c r="N16" s="29">
        <f t="shared" si="1"/>
        <v>96</v>
      </c>
    </row>
    <row r="17" spans="1:14" s="29" customFormat="1" ht="15" customHeight="1">
      <c r="A17" s="130">
        <v>6</v>
      </c>
      <c r="B17" s="113" t="s">
        <v>72</v>
      </c>
      <c r="C17" s="115" t="s">
        <v>73</v>
      </c>
      <c r="D17" s="108" t="s">
        <v>284</v>
      </c>
      <c r="E17" s="131">
        <v>6</v>
      </c>
      <c r="F17" s="122"/>
      <c r="G17" s="21"/>
      <c r="H17" s="21"/>
      <c r="I17" s="103"/>
      <c r="J17" s="103"/>
      <c r="K17" s="103"/>
      <c r="M17" s="29">
        <f t="shared" si="0"/>
        <v>3.5999999999999996</v>
      </c>
      <c r="N17" s="29">
        <f t="shared" si="1"/>
        <v>2.4000000000000004</v>
      </c>
    </row>
    <row r="18" spans="1:14" ht="18" customHeight="1" thickBot="1">
      <c r="A18" s="132">
        <v>7</v>
      </c>
      <c r="B18" s="133" t="s">
        <v>74</v>
      </c>
      <c r="C18" s="134" t="s">
        <v>75</v>
      </c>
      <c r="D18" s="135" t="s">
        <v>283</v>
      </c>
      <c r="E18" s="136">
        <v>90</v>
      </c>
      <c r="F18" s="122"/>
      <c r="G18" s="21"/>
      <c r="H18" s="21"/>
      <c r="I18" s="103"/>
      <c r="J18" s="103"/>
      <c r="K18" s="103"/>
      <c r="M18" s="29">
        <f t="shared" si="0"/>
        <v>54</v>
      </c>
      <c r="N18" s="29">
        <f t="shared" si="1"/>
        <v>36</v>
      </c>
    </row>
    <row r="19" spans="1:14" ht="15.75">
      <c r="A19" s="123" t="s">
        <v>68</v>
      </c>
      <c r="B19" s="124"/>
      <c r="C19" s="124"/>
      <c r="D19" s="124"/>
      <c r="E19" s="124"/>
      <c r="F19" s="105"/>
      <c r="G19" s="106"/>
      <c r="H19" s="106"/>
      <c r="I19" s="107"/>
      <c r="J19" s="107"/>
      <c r="K19" s="107"/>
      <c r="M19" s="29">
        <f t="shared" si="0"/>
        <v>0</v>
      </c>
      <c r="N19" s="29">
        <f t="shared" si="1"/>
        <v>0</v>
      </c>
    </row>
    <row r="20" spans="1:14" ht="15.75">
      <c r="A20" s="24"/>
      <c r="B20" s="24"/>
      <c r="C20" s="24"/>
      <c r="D20" s="24"/>
      <c r="E20" s="24"/>
      <c r="F20" s="24"/>
      <c r="G20" s="24"/>
      <c r="H20" s="24"/>
      <c r="M20" s="29">
        <f t="shared" si="0"/>
        <v>0</v>
      </c>
      <c r="N20" s="29">
        <f t="shared" si="1"/>
        <v>0</v>
      </c>
    </row>
    <row r="21" spans="1:14" ht="15">
      <c r="A21" s="211" t="s">
        <v>361</v>
      </c>
      <c r="B21" s="211"/>
      <c r="C21" s="211"/>
      <c r="M21" s="29">
        <f t="shared" si="0"/>
        <v>0</v>
      </c>
      <c r="N21" s="29">
        <f t="shared" si="1"/>
        <v>0</v>
      </c>
    </row>
    <row r="22" spans="1:14" ht="15">
      <c r="A22" s="165" t="s">
        <v>329</v>
      </c>
      <c r="B22" s="166"/>
      <c r="C22" s="166"/>
      <c r="M22" s="29">
        <f t="shared" si="0"/>
        <v>0</v>
      </c>
      <c r="N22" s="29">
        <f t="shared" si="1"/>
        <v>0</v>
      </c>
    </row>
    <row r="23" spans="1:14" ht="15">
      <c r="A23" s="167"/>
      <c r="B23" s="167"/>
      <c r="C23" s="167"/>
      <c r="M23" s="29">
        <f t="shared" si="0"/>
        <v>0</v>
      </c>
      <c r="N23" s="29">
        <f t="shared" si="1"/>
        <v>0</v>
      </c>
    </row>
    <row r="24" spans="1:14" ht="15.75" thickBot="1">
      <c r="A24" s="168" t="s">
        <v>279</v>
      </c>
      <c r="B24" s="168"/>
      <c r="C24" s="168"/>
      <c r="M24" s="29">
        <f t="shared" si="0"/>
        <v>0</v>
      </c>
      <c r="N24" s="29">
        <f t="shared" si="1"/>
        <v>0</v>
      </c>
    </row>
    <row r="25" spans="1:14" ht="36.75" thickBot="1">
      <c r="A25" s="138" t="s">
        <v>0</v>
      </c>
      <c r="B25" s="139" t="s">
        <v>280</v>
      </c>
      <c r="C25" s="139" t="s">
        <v>21</v>
      </c>
      <c r="D25" s="139" t="s">
        <v>281</v>
      </c>
      <c r="E25" s="140" t="s">
        <v>282</v>
      </c>
      <c r="F25" s="137" t="s">
        <v>285</v>
      </c>
      <c r="G25" s="101" t="s">
        <v>286</v>
      </c>
      <c r="H25" s="101" t="s">
        <v>287</v>
      </c>
      <c r="I25" s="101" t="s">
        <v>288</v>
      </c>
      <c r="J25" s="101" t="s">
        <v>3</v>
      </c>
      <c r="K25" s="102" t="s">
        <v>289</v>
      </c>
      <c r="M25" s="29" t="e">
        <f t="shared" si="0"/>
        <v>#VALUE!</v>
      </c>
      <c r="N25" s="29" t="e">
        <f t="shared" si="1"/>
        <v>#VALUE!</v>
      </c>
    </row>
    <row r="26" spans="1:14" ht="15.75" thickBot="1">
      <c r="A26" s="158">
        <v>1</v>
      </c>
      <c r="B26" s="159" t="s">
        <v>307</v>
      </c>
      <c r="C26" s="160" t="s">
        <v>76</v>
      </c>
      <c r="D26" s="128" t="s">
        <v>283</v>
      </c>
      <c r="E26" s="128">
        <v>30</v>
      </c>
      <c r="M26" s="29">
        <f t="shared" si="0"/>
        <v>18</v>
      </c>
      <c r="N26" s="29">
        <f t="shared" si="1"/>
        <v>12</v>
      </c>
    </row>
    <row r="27" spans="1:14" ht="15.75" thickBot="1">
      <c r="A27" s="161">
        <v>2</v>
      </c>
      <c r="B27" s="146" t="s">
        <v>309</v>
      </c>
      <c r="C27" s="114" t="s">
        <v>77</v>
      </c>
      <c r="D27" s="128" t="s">
        <v>283</v>
      </c>
      <c r="E27" s="108">
        <v>90</v>
      </c>
      <c r="M27" s="29">
        <f t="shared" si="0"/>
        <v>54</v>
      </c>
      <c r="N27" s="29">
        <f t="shared" si="1"/>
        <v>36</v>
      </c>
    </row>
    <row r="28" spans="1:14" ht="15.75" thickBot="1">
      <c r="A28" s="161">
        <v>3</v>
      </c>
      <c r="B28" s="147" t="s">
        <v>78</v>
      </c>
      <c r="C28" s="110" t="s">
        <v>79</v>
      </c>
      <c r="D28" s="128" t="s">
        <v>283</v>
      </c>
      <c r="E28" s="108">
        <v>12</v>
      </c>
      <c r="M28" s="29">
        <f t="shared" si="0"/>
        <v>7.199999999999999</v>
      </c>
      <c r="N28" s="29">
        <f t="shared" si="1"/>
        <v>4.800000000000001</v>
      </c>
    </row>
    <row r="29" spans="1:14" ht="15">
      <c r="A29" s="161">
        <v>4</v>
      </c>
      <c r="B29" s="109" t="s">
        <v>310</v>
      </c>
      <c r="C29" s="108" t="s">
        <v>81</v>
      </c>
      <c r="D29" s="128" t="s">
        <v>283</v>
      </c>
      <c r="E29" s="108">
        <v>60</v>
      </c>
      <c r="M29" s="29">
        <f t="shared" si="0"/>
        <v>36</v>
      </c>
      <c r="N29" s="29">
        <f t="shared" si="1"/>
        <v>24</v>
      </c>
    </row>
    <row r="30" spans="1:14" ht="56.25" customHeight="1">
      <c r="A30" s="161">
        <v>5</v>
      </c>
      <c r="B30" s="113" t="s">
        <v>173</v>
      </c>
      <c r="C30" s="148" t="s">
        <v>24</v>
      </c>
      <c r="D30" s="108" t="s">
        <v>284</v>
      </c>
      <c r="E30" s="108">
        <v>36</v>
      </c>
      <c r="M30" s="29">
        <f t="shared" si="0"/>
        <v>21.599999999999998</v>
      </c>
      <c r="N30" s="29">
        <f t="shared" si="1"/>
        <v>14.4</v>
      </c>
    </row>
    <row r="31" spans="1:14" ht="15">
      <c r="A31" s="161">
        <v>6</v>
      </c>
      <c r="B31" s="146" t="s">
        <v>106</v>
      </c>
      <c r="C31" s="110" t="s">
        <v>82</v>
      </c>
      <c r="D31" s="108" t="s">
        <v>283</v>
      </c>
      <c r="E31" s="108">
        <v>192</v>
      </c>
      <c r="M31" s="29">
        <f t="shared" si="0"/>
        <v>115.19999999999999</v>
      </c>
      <c r="N31" s="29">
        <f t="shared" si="1"/>
        <v>76.80000000000001</v>
      </c>
    </row>
    <row r="32" spans="1:14" ht="15">
      <c r="A32" s="161">
        <v>7</v>
      </c>
      <c r="B32" s="146" t="s">
        <v>83</v>
      </c>
      <c r="C32" s="110" t="s">
        <v>82</v>
      </c>
      <c r="D32" s="108" t="s">
        <v>283</v>
      </c>
      <c r="E32" s="108">
        <v>216</v>
      </c>
      <c r="M32" s="29">
        <f t="shared" si="0"/>
        <v>129.6</v>
      </c>
      <c r="N32" s="29">
        <f t="shared" si="1"/>
        <v>86.4</v>
      </c>
    </row>
    <row r="33" spans="1:14" ht="15">
      <c r="A33" s="161">
        <v>8</v>
      </c>
      <c r="B33" s="146" t="s">
        <v>311</v>
      </c>
      <c r="C33" s="108" t="s">
        <v>85</v>
      </c>
      <c r="D33" s="108" t="s">
        <v>283</v>
      </c>
      <c r="E33" s="108">
        <v>168</v>
      </c>
      <c r="M33" s="29">
        <f t="shared" si="0"/>
        <v>100.8</v>
      </c>
      <c r="N33" s="29">
        <f t="shared" si="1"/>
        <v>67.2</v>
      </c>
    </row>
    <row r="34" spans="1:14" ht="15">
      <c r="A34" s="161">
        <v>9</v>
      </c>
      <c r="B34" s="109" t="s">
        <v>312</v>
      </c>
      <c r="C34" s="108" t="s">
        <v>42</v>
      </c>
      <c r="D34" s="108" t="s">
        <v>284</v>
      </c>
      <c r="E34" s="108">
        <v>60</v>
      </c>
      <c r="M34" s="29">
        <f t="shared" si="0"/>
        <v>36</v>
      </c>
      <c r="N34" s="29">
        <f t="shared" si="1"/>
        <v>24</v>
      </c>
    </row>
    <row r="35" spans="1:14" ht="15">
      <c r="A35" s="161">
        <v>10</v>
      </c>
      <c r="B35" s="109" t="s">
        <v>87</v>
      </c>
      <c r="C35" s="108" t="s">
        <v>42</v>
      </c>
      <c r="D35" s="108" t="s">
        <v>284</v>
      </c>
      <c r="E35" s="108">
        <v>6</v>
      </c>
      <c r="M35" s="29">
        <f t="shared" si="0"/>
        <v>3.5999999999999996</v>
      </c>
      <c r="N35" s="29">
        <f t="shared" si="1"/>
        <v>2.4000000000000004</v>
      </c>
    </row>
    <row r="36" spans="1:14" ht="32.25" customHeight="1">
      <c r="A36" s="161">
        <v>11</v>
      </c>
      <c r="B36" s="109" t="s">
        <v>88</v>
      </c>
      <c r="C36" s="108" t="s">
        <v>42</v>
      </c>
      <c r="D36" s="108" t="s">
        <v>283</v>
      </c>
      <c r="E36" s="108">
        <v>24</v>
      </c>
      <c r="M36" s="29">
        <f t="shared" si="0"/>
        <v>14.399999999999999</v>
      </c>
      <c r="N36" s="29">
        <f t="shared" si="1"/>
        <v>9.600000000000001</v>
      </c>
    </row>
    <row r="37" spans="1:14" ht="15">
      <c r="A37" s="161">
        <v>12</v>
      </c>
      <c r="B37" s="109" t="s">
        <v>89</v>
      </c>
      <c r="C37" s="108" t="s">
        <v>90</v>
      </c>
      <c r="D37" s="108" t="s">
        <v>283</v>
      </c>
      <c r="E37" s="108">
        <v>6</v>
      </c>
      <c r="M37" s="29">
        <f t="shared" si="0"/>
        <v>3.5999999999999996</v>
      </c>
      <c r="N37" s="29">
        <f t="shared" si="1"/>
        <v>2.4000000000000004</v>
      </c>
    </row>
    <row r="38" spans="1:14" ht="15">
      <c r="A38" s="161">
        <v>13</v>
      </c>
      <c r="B38" s="146" t="s">
        <v>92</v>
      </c>
      <c r="C38" s="108" t="s">
        <v>91</v>
      </c>
      <c r="D38" s="108" t="s">
        <v>283</v>
      </c>
      <c r="E38" s="108">
        <v>48</v>
      </c>
      <c r="M38" s="29">
        <f t="shared" si="0"/>
        <v>28.799999999999997</v>
      </c>
      <c r="N38" s="29">
        <f t="shared" si="1"/>
        <v>19.200000000000003</v>
      </c>
    </row>
    <row r="39" spans="1:14" ht="15">
      <c r="A39" s="161">
        <v>14</v>
      </c>
      <c r="B39" s="109" t="s">
        <v>93</v>
      </c>
      <c r="C39" s="108" t="s">
        <v>94</v>
      </c>
      <c r="D39" s="108" t="s">
        <v>283</v>
      </c>
      <c r="E39" s="108">
        <v>24</v>
      </c>
      <c r="M39" s="29">
        <f t="shared" si="0"/>
        <v>14.399999999999999</v>
      </c>
      <c r="N39" s="29">
        <f t="shared" si="1"/>
        <v>9.600000000000001</v>
      </c>
    </row>
    <row r="40" spans="1:14" ht="27.75" customHeight="1">
      <c r="A40" s="161">
        <v>15</v>
      </c>
      <c r="B40" s="113" t="s">
        <v>313</v>
      </c>
      <c r="C40" s="108" t="s">
        <v>43</v>
      </c>
      <c r="D40" s="108" t="s">
        <v>283</v>
      </c>
      <c r="E40" s="108">
        <v>60</v>
      </c>
      <c r="M40" s="29">
        <f t="shared" si="0"/>
        <v>36</v>
      </c>
      <c r="N40" s="29">
        <f t="shared" si="1"/>
        <v>24</v>
      </c>
    </row>
    <row r="41" spans="1:14" ht="25.5">
      <c r="A41" s="161">
        <v>16</v>
      </c>
      <c r="B41" s="109" t="s">
        <v>103</v>
      </c>
      <c r="C41" s="108" t="s">
        <v>96</v>
      </c>
      <c r="D41" s="108" t="s">
        <v>283</v>
      </c>
      <c r="E41" s="108">
        <v>4</v>
      </c>
      <c r="M41" s="29">
        <f t="shared" si="0"/>
        <v>2.4</v>
      </c>
      <c r="N41" s="29">
        <f t="shared" si="1"/>
        <v>1.6</v>
      </c>
    </row>
    <row r="42" spans="1:14" ht="25.5">
      <c r="A42" s="161">
        <v>17</v>
      </c>
      <c r="B42" s="146" t="s">
        <v>104</v>
      </c>
      <c r="C42" s="108" t="s">
        <v>96</v>
      </c>
      <c r="D42" s="108" t="s">
        <v>283</v>
      </c>
      <c r="E42" s="108">
        <v>24</v>
      </c>
      <c r="M42" s="29">
        <f t="shared" si="0"/>
        <v>14.399999999999999</v>
      </c>
      <c r="N42" s="29">
        <f t="shared" si="1"/>
        <v>9.600000000000001</v>
      </c>
    </row>
    <row r="43" spans="1:14" ht="15">
      <c r="A43" s="161">
        <v>18</v>
      </c>
      <c r="B43" s="109" t="s">
        <v>314</v>
      </c>
      <c r="C43" s="108" t="s">
        <v>73</v>
      </c>
      <c r="D43" s="108" t="s">
        <v>283</v>
      </c>
      <c r="E43" s="150">
        <v>240</v>
      </c>
      <c r="M43" s="29">
        <f t="shared" si="0"/>
        <v>144</v>
      </c>
      <c r="N43" s="29">
        <f t="shared" si="1"/>
        <v>96</v>
      </c>
    </row>
    <row r="44" spans="1:14" ht="15">
      <c r="A44" s="161">
        <v>19</v>
      </c>
      <c r="B44" s="146" t="s">
        <v>315</v>
      </c>
      <c r="C44" s="108" t="s">
        <v>98</v>
      </c>
      <c r="D44" s="108" t="s">
        <v>283</v>
      </c>
      <c r="E44" s="108">
        <v>4</v>
      </c>
      <c r="M44" s="29">
        <f t="shared" si="0"/>
        <v>2.4</v>
      </c>
      <c r="N44" s="29">
        <f t="shared" si="1"/>
        <v>1.6</v>
      </c>
    </row>
    <row r="45" spans="1:14" ht="20.25" customHeight="1">
      <c r="A45" s="161">
        <v>20</v>
      </c>
      <c r="B45" s="113" t="s">
        <v>316</v>
      </c>
      <c r="C45" s="108" t="s">
        <v>98</v>
      </c>
      <c r="D45" s="108" t="s">
        <v>283</v>
      </c>
      <c r="E45" s="108">
        <v>2</v>
      </c>
      <c r="M45" s="29">
        <f t="shared" si="0"/>
        <v>1.2</v>
      </c>
      <c r="N45" s="29">
        <f t="shared" si="1"/>
        <v>0.8</v>
      </c>
    </row>
    <row r="46" spans="1:14" ht="29.25" customHeight="1">
      <c r="A46" s="161">
        <v>21</v>
      </c>
      <c r="B46" s="113" t="s">
        <v>101</v>
      </c>
      <c r="C46" s="108" t="s">
        <v>99</v>
      </c>
      <c r="D46" s="108" t="s">
        <v>284</v>
      </c>
      <c r="E46" s="108">
        <v>6</v>
      </c>
      <c r="M46" s="29">
        <f t="shared" si="0"/>
        <v>3.5999999999999996</v>
      </c>
      <c r="N46" s="29">
        <f t="shared" si="1"/>
        <v>2.4000000000000004</v>
      </c>
    </row>
    <row r="47" spans="1:14" ht="15">
      <c r="A47" s="161">
        <v>22</v>
      </c>
      <c r="B47" s="146" t="s">
        <v>100</v>
      </c>
      <c r="C47" s="108" t="s">
        <v>99</v>
      </c>
      <c r="D47" s="108" t="s">
        <v>284</v>
      </c>
      <c r="E47" s="108">
        <v>30</v>
      </c>
      <c r="M47" s="29">
        <f t="shared" si="0"/>
        <v>18</v>
      </c>
      <c r="N47" s="29">
        <f t="shared" si="1"/>
        <v>12</v>
      </c>
    </row>
    <row r="48" spans="1:14" ht="30" customHeight="1">
      <c r="A48" s="161">
        <v>23</v>
      </c>
      <c r="B48" s="113" t="s">
        <v>118</v>
      </c>
      <c r="C48" s="108" t="s">
        <v>98</v>
      </c>
      <c r="D48" s="108" t="s">
        <v>284</v>
      </c>
      <c r="E48" s="108">
        <v>30</v>
      </c>
      <c r="M48" s="29">
        <f t="shared" si="0"/>
        <v>18</v>
      </c>
      <c r="N48" s="29">
        <f t="shared" si="1"/>
        <v>12</v>
      </c>
    </row>
    <row r="49" spans="1:14" ht="24" customHeight="1">
      <c r="A49" s="161">
        <v>24</v>
      </c>
      <c r="B49" s="146" t="s">
        <v>108</v>
      </c>
      <c r="C49" s="108" t="s">
        <v>99</v>
      </c>
      <c r="D49" s="108" t="s">
        <v>284</v>
      </c>
      <c r="E49" s="108">
        <v>6</v>
      </c>
      <c r="M49" s="29">
        <f t="shared" si="0"/>
        <v>3.5999999999999996</v>
      </c>
      <c r="N49" s="29">
        <f t="shared" si="1"/>
        <v>2.4000000000000004</v>
      </c>
    </row>
    <row r="50" spans="1:14" ht="25.5">
      <c r="A50" s="161">
        <v>25</v>
      </c>
      <c r="B50" s="109" t="s">
        <v>319</v>
      </c>
      <c r="C50" s="108" t="s">
        <v>107</v>
      </c>
      <c r="D50" s="108" t="s">
        <v>283</v>
      </c>
      <c r="E50" s="108">
        <v>6</v>
      </c>
      <c r="M50" s="29">
        <f t="shared" si="0"/>
        <v>3.5999999999999996</v>
      </c>
      <c r="N50" s="29">
        <f t="shared" si="1"/>
        <v>2.4000000000000004</v>
      </c>
    </row>
    <row r="51" spans="1:14" ht="15">
      <c r="A51" s="161">
        <v>26</v>
      </c>
      <c r="B51" s="109" t="s">
        <v>110</v>
      </c>
      <c r="C51" s="108" t="s">
        <v>90</v>
      </c>
      <c r="D51" s="108" t="s">
        <v>283</v>
      </c>
      <c r="E51" s="108">
        <v>8</v>
      </c>
      <c r="M51" s="29">
        <f t="shared" si="0"/>
        <v>4.8</v>
      </c>
      <c r="N51" s="29">
        <f t="shared" si="1"/>
        <v>3.2</v>
      </c>
    </row>
    <row r="52" spans="1:14" ht="15">
      <c r="A52" s="161">
        <v>27</v>
      </c>
      <c r="B52" s="109" t="s">
        <v>318</v>
      </c>
      <c r="C52" s="108" t="s">
        <v>112</v>
      </c>
      <c r="D52" s="108" t="s">
        <v>333</v>
      </c>
      <c r="E52" s="108">
        <v>18</v>
      </c>
      <c r="M52" s="29">
        <f t="shared" si="0"/>
        <v>10.799999999999999</v>
      </c>
      <c r="N52" s="29">
        <f t="shared" si="1"/>
        <v>7.2</v>
      </c>
    </row>
    <row r="53" spans="1:14" ht="25.5">
      <c r="A53" s="161">
        <v>28</v>
      </c>
      <c r="B53" s="113" t="s">
        <v>317</v>
      </c>
      <c r="C53" s="108" t="s">
        <v>112</v>
      </c>
      <c r="D53" s="108" t="s">
        <v>283</v>
      </c>
      <c r="E53" s="108">
        <v>48</v>
      </c>
      <c r="M53" s="29">
        <f t="shared" si="0"/>
        <v>28.799999999999997</v>
      </c>
      <c r="N53" s="29">
        <f t="shared" si="1"/>
        <v>19.200000000000003</v>
      </c>
    </row>
    <row r="54" spans="1:14" ht="15">
      <c r="A54" s="161">
        <v>29</v>
      </c>
      <c r="B54" s="109" t="s">
        <v>320</v>
      </c>
      <c r="C54" s="108" t="s">
        <v>90</v>
      </c>
      <c r="D54" s="108" t="s">
        <v>283</v>
      </c>
      <c r="E54" s="108">
        <v>12</v>
      </c>
      <c r="M54" s="29">
        <f t="shared" si="0"/>
        <v>7.199999999999999</v>
      </c>
      <c r="N54" s="29">
        <f t="shared" si="1"/>
        <v>4.800000000000001</v>
      </c>
    </row>
    <row r="55" spans="1:14" ht="15">
      <c r="A55" s="161">
        <v>30</v>
      </c>
      <c r="B55" s="146" t="s">
        <v>334</v>
      </c>
      <c r="C55" s="116" t="s">
        <v>73</v>
      </c>
      <c r="D55" s="108" t="s">
        <v>283</v>
      </c>
      <c r="E55" s="108">
        <v>156</v>
      </c>
      <c r="M55" s="29">
        <f t="shared" si="0"/>
        <v>93.6</v>
      </c>
      <c r="N55" s="29">
        <f t="shared" si="1"/>
        <v>62.400000000000006</v>
      </c>
    </row>
    <row r="56" spans="1:14" ht="63.75">
      <c r="A56" s="161">
        <v>31</v>
      </c>
      <c r="B56" s="109" t="s">
        <v>321</v>
      </c>
      <c r="C56" s="112" t="s">
        <v>116</v>
      </c>
      <c r="D56" s="108" t="s">
        <v>283</v>
      </c>
      <c r="E56" s="108">
        <v>12</v>
      </c>
      <c r="M56" s="29">
        <f t="shared" si="0"/>
        <v>7.199999999999999</v>
      </c>
      <c r="N56" s="29">
        <f t="shared" si="1"/>
        <v>4.800000000000001</v>
      </c>
    </row>
    <row r="57" spans="1:14" ht="38.25">
      <c r="A57" s="161">
        <v>32</v>
      </c>
      <c r="B57" s="109" t="s">
        <v>126</v>
      </c>
      <c r="C57" s="108" t="s">
        <v>119</v>
      </c>
      <c r="D57" s="108" t="s">
        <v>283</v>
      </c>
      <c r="E57" s="108">
        <v>3</v>
      </c>
      <c r="M57" s="29">
        <f t="shared" si="0"/>
        <v>1.7999999999999998</v>
      </c>
      <c r="N57" s="29">
        <f t="shared" si="1"/>
        <v>1.2000000000000002</v>
      </c>
    </row>
    <row r="58" spans="1:14" ht="30" customHeight="1">
      <c r="A58" s="161">
        <v>33</v>
      </c>
      <c r="B58" s="109" t="s">
        <v>120</v>
      </c>
      <c r="C58" s="108" t="s">
        <v>121</v>
      </c>
      <c r="D58" s="108" t="s">
        <v>283</v>
      </c>
      <c r="E58" s="108">
        <v>2</v>
      </c>
      <c r="M58" s="29">
        <f t="shared" si="0"/>
        <v>1.2</v>
      </c>
      <c r="N58" s="29">
        <f t="shared" si="1"/>
        <v>0.8</v>
      </c>
    </row>
    <row r="59" spans="1:14" ht="21.75" customHeight="1">
      <c r="A59" s="161">
        <v>34</v>
      </c>
      <c r="B59" s="109" t="s">
        <v>122</v>
      </c>
      <c r="C59" s="108" t="s">
        <v>123</v>
      </c>
      <c r="D59" s="108" t="s">
        <v>283</v>
      </c>
      <c r="E59" s="108">
        <v>5</v>
      </c>
      <c r="M59" s="29">
        <f t="shared" si="0"/>
        <v>3</v>
      </c>
      <c r="N59" s="29">
        <f t="shared" si="1"/>
        <v>2</v>
      </c>
    </row>
    <row r="60" spans="1:14" ht="33.75" customHeight="1">
      <c r="A60" s="161">
        <v>35</v>
      </c>
      <c r="B60" s="109" t="s">
        <v>125</v>
      </c>
      <c r="C60" s="108" t="s">
        <v>124</v>
      </c>
      <c r="D60" s="108" t="s">
        <v>283</v>
      </c>
      <c r="E60" s="108">
        <v>12</v>
      </c>
      <c r="M60" s="29">
        <f t="shared" si="0"/>
        <v>7.199999999999999</v>
      </c>
      <c r="N60" s="29">
        <f t="shared" si="1"/>
        <v>4.800000000000001</v>
      </c>
    </row>
    <row r="61" spans="1:14" ht="25.5">
      <c r="A61" s="161">
        <v>36</v>
      </c>
      <c r="B61" s="109" t="s">
        <v>127</v>
      </c>
      <c r="C61" s="108" t="s">
        <v>128</v>
      </c>
      <c r="D61" s="108" t="s">
        <v>283</v>
      </c>
      <c r="E61" s="108">
        <v>12</v>
      </c>
      <c r="M61" s="29">
        <f t="shared" si="0"/>
        <v>7.199999999999999</v>
      </c>
      <c r="N61" s="29">
        <f t="shared" si="1"/>
        <v>4.800000000000001</v>
      </c>
    </row>
    <row r="62" spans="1:14" ht="25.5">
      <c r="A62" s="161">
        <v>37</v>
      </c>
      <c r="B62" s="109" t="s">
        <v>129</v>
      </c>
      <c r="C62" s="108" t="s">
        <v>128</v>
      </c>
      <c r="D62" s="108" t="s">
        <v>283</v>
      </c>
      <c r="E62" s="108">
        <v>18</v>
      </c>
      <c r="M62" s="29">
        <f t="shared" si="0"/>
        <v>10.799999999999999</v>
      </c>
      <c r="N62" s="29">
        <f t="shared" si="1"/>
        <v>7.2</v>
      </c>
    </row>
    <row r="63" spans="1:14" ht="25.5">
      <c r="A63" s="161">
        <v>38</v>
      </c>
      <c r="B63" s="109" t="s">
        <v>130</v>
      </c>
      <c r="C63" s="108" t="s">
        <v>128</v>
      </c>
      <c r="D63" s="108" t="s">
        <v>283</v>
      </c>
      <c r="E63" s="108">
        <v>18</v>
      </c>
      <c r="M63" s="29">
        <f t="shared" si="0"/>
        <v>10.799999999999999</v>
      </c>
      <c r="N63" s="29">
        <f t="shared" si="1"/>
        <v>7.2</v>
      </c>
    </row>
    <row r="64" spans="1:14" ht="25.5">
      <c r="A64" s="161">
        <v>39</v>
      </c>
      <c r="B64" s="109" t="s">
        <v>131</v>
      </c>
      <c r="C64" s="108" t="s">
        <v>128</v>
      </c>
      <c r="D64" s="108" t="s">
        <v>283</v>
      </c>
      <c r="E64" s="108">
        <v>24</v>
      </c>
      <c r="M64" s="29">
        <f t="shared" si="0"/>
        <v>14.399999999999999</v>
      </c>
      <c r="N64" s="29">
        <f t="shared" si="1"/>
        <v>9.600000000000001</v>
      </c>
    </row>
    <row r="65" spans="1:14" ht="25.5">
      <c r="A65" s="161">
        <v>40</v>
      </c>
      <c r="B65" s="109" t="s">
        <v>132</v>
      </c>
      <c r="C65" s="108" t="s">
        <v>128</v>
      </c>
      <c r="D65" s="108" t="s">
        <v>283</v>
      </c>
      <c r="E65" s="108">
        <v>9</v>
      </c>
      <c r="M65" s="29">
        <f t="shared" si="0"/>
        <v>5.3999999999999995</v>
      </c>
      <c r="N65" s="29">
        <f t="shared" si="1"/>
        <v>3.6</v>
      </c>
    </row>
    <row r="66" spans="1:14" ht="25.5">
      <c r="A66" s="161">
        <v>41</v>
      </c>
      <c r="B66" s="109" t="s">
        <v>133</v>
      </c>
      <c r="C66" s="108" t="s">
        <v>128</v>
      </c>
      <c r="D66" s="108" t="s">
        <v>283</v>
      </c>
      <c r="E66" s="108">
        <v>21</v>
      </c>
      <c r="M66" s="29">
        <f t="shared" si="0"/>
        <v>12.6</v>
      </c>
      <c r="N66" s="29">
        <f t="shared" si="1"/>
        <v>8.4</v>
      </c>
    </row>
    <row r="67" spans="1:14" ht="25.5">
      <c r="A67" s="161">
        <v>42</v>
      </c>
      <c r="B67" s="109" t="s">
        <v>134</v>
      </c>
      <c r="C67" s="108" t="s">
        <v>128</v>
      </c>
      <c r="D67" s="108" t="s">
        <v>283</v>
      </c>
      <c r="E67" s="108">
        <v>39</v>
      </c>
      <c r="M67" s="29">
        <f t="shared" si="0"/>
        <v>23.4</v>
      </c>
      <c r="N67" s="29">
        <f t="shared" si="1"/>
        <v>15.600000000000001</v>
      </c>
    </row>
    <row r="68" spans="1:14" ht="25.5">
      <c r="A68" s="161">
        <v>43</v>
      </c>
      <c r="B68" s="109" t="s">
        <v>135</v>
      </c>
      <c r="C68" s="108" t="s">
        <v>128</v>
      </c>
      <c r="D68" s="108" t="s">
        <v>283</v>
      </c>
      <c r="E68" s="108">
        <v>27</v>
      </c>
      <c r="M68" s="29">
        <f t="shared" si="0"/>
        <v>16.2</v>
      </c>
      <c r="N68" s="29">
        <f t="shared" si="1"/>
        <v>10.8</v>
      </c>
    </row>
    <row r="69" spans="1:14" ht="25.5">
      <c r="A69" s="161">
        <v>44</v>
      </c>
      <c r="B69" s="109" t="s">
        <v>136</v>
      </c>
      <c r="C69" s="108" t="s">
        <v>128</v>
      </c>
      <c r="D69" s="108" t="s">
        <v>283</v>
      </c>
      <c r="E69" s="108">
        <v>24</v>
      </c>
      <c r="M69" s="29">
        <f t="shared" si="0"/>
        <v>14.399999999999999</v>
      </c>
      <c r="N69" s="29">
        <f t="shared" si="1"/>
        <v>9.600000000000001</v>
      </c>
    </row>
    <row r="70" spans="1:14" ht="25.5">
      <c r="A70" s="161">
        <v>45</v>
      </c>
      <c r="B70" s="109" t="s">
        <v>137</v>
      </c>
      <c r="C70" s="108" t="s">
        <v>128</v>
      </c>
      <c r="D70" s="108" t="s">
        <v>283</v>
      </c>
      <c r="E70" s="108">
        <v>45</v>
      </c>
      <c r="M70" s="29">
        <f t="shared" si="0"/>
        <v>27</v>
      </c>
      <c r="N70" s="29">
        <f t="shared" si="1"/>
        <v>18</v>
      </c>
    </row>
    <row r="71" spans="1:14" ht="15">
      <c r="A71" s="161">
        <v>46</v>
      </c>
      <c r="B71" s="146" t="s">
        <v>305</v>
      </c>
      <c r="C71" s="116" t="s">
        <v>138</v>
      </c>
      <c r="D71" s="108" t="s">
        <v>284</v>
      </c>
      <c r="E71" s="108">
        <v>39</v>
      </c>
      <c r="M71" s="29">
        <f t="shared" si="0"/>
        <v>23.4</v>
      </c>
      <c r="N71" s="29">
        <f t="shared" si="1"/>
        <v>15.600000000000001</v>
      </c>
    </row>
    <row r="72" spans="1:14" ht="15">
      <c r="A72" s="161">
        <v>47</v>
      </c>
      <c r="B72" s="146" t="s">
        <v>306</v>
      </c>
      <c r="C72" s="116" t="s">
        <v>170</v>
      </c>
      <c r="D72" s="108" t="s">
        <v>284</v>
      </c>
      <c r="E72" s="108">
        <v>2</v>
      </c>
      <c r="M72" s="29">
        <f t="shared" si="0"/>
        <v>1.2</v>
      </c>
      <c r="N72" s="29">
        <f t="shared" si="1"/>
        <v>0.8</v>
      </c>
    </row>
    <row r="73" spans="1:14" ht="38.25">
      <c r="A73" s="161">
        <v>48</v>
      </c>
      <c r="B73" s="109" t="s">
        <v>139</v>
      </c>
      <c r="C73" s="108" t="s">
        <v>140</v>
      </c>
      <c r="D73" s="108" t="s">
        <v>283</v>
      </c>
      <c r="E73" s="108">
        <v>4</v>
      </c>
      <c r="M73" s="29">
        <f t="shared" si="0"/>
        <v>2.4</v>
      </c>
      <c r="N73" s="29">
        <f t="shared" si="1"/>
        <v>1.6</v>
      </c>
    </row>
    <row r="74" spans="1:14" ht="15">
      <c r="A74" s="161">
        <v>49</v>
      </c>
      <c r="B74" s="146" t="s">
        <v>141</v>
      </c>
      <c r="C74" s="116" t="s">
        <v>142</v>
      </c>
      <c r="D74" s="108" t="s">
        <v>333</v>
      </c>
      <c r="E74" s="108">
        <v>4</v>
      </c>
      <c r="M74" s="29">
        <f t="shared" si="0"/>
        <v>2.4</v>
      </c>
      <c r="N74" s="29">
        <f t="shared" si="1"/>
        <v>1.6</v>
      </c>
    </row>
    <row r="75" spans="1:14" ht="54" customHeight="1">
      <c r="A75" s="161">
        <v>50</v>
      </c>
      <c r="B75" s="156" t="s">
        <v>143</v>
      </c>
      <c r="C75" s="108" t="s">
        <v>144</v>
      </c>
      <c r="D75" s="108" t="s">
        <v>333</v>
      </c>
      <c r="E75" s="108">
        <v>15</v>
      </c>
      <c r="M75" s="29">
        <f t="shared" si="0"/>
        <v>9</v>
      </c>
      <c r="N75" s="29">
        <f t="shared" si="1"/>
        <v>6</v>
      </c>
    </row>
    <row r="76" spans="1:14" ht="15">
      <c r="A76" s="161">
        <v>51</v>
      </c>
      <c r="B76" s="109" t="s">
        <v>145</v>
      </c>
      <c r="C76" s="110" t="s">
        <v>79</v>
      </c>
      <c r="D76" s="108" t="s">
        <v>283</v>
      </c>
      <c r="E76" s="108">
        <v>3</v>
      </c>
      <c r="M76" s="29">
        <f t="shared" si="0"/>
        <v>1.7999999999999998</v>
      </c>
      <c r="N76" s="29">
        <f t="shared" si="1"/>
        <v>1.2000000000000002</v>
      </c>
    </row>
    <row r="77" spans="1:14" ht="15">
      <c r="A77" s="161">
        <v>52</v>
      </c>
      <c r="B77" s="109" t="s">
        <v>146</v>
      </c>
      <c r="C77" s="108" t="s">
        <v>147</v>
      </c>
      <c r="D77" s="108" t="s">
        <v>283</v>
      </c>
      <c r="E77" s="108">
        <v>195</v>
      </c>
      <c r="M77" s="29">
        <f aca="true" t="shared" si="2" ref="M77:M140">E77*60%</f>
        <v>117</v>
      </c>
      <c r="N77" s="29">
        <f aca="true" t="shared" si="3" ref="N77:N140">E77*40%</f>
        <v>78</v>
      </c>
    </row>
    <row r="78" spans="1:14" ht="15">
      <c r="A78" s="161">
        <v>53</v>
      </c>
      <c r="B78" s="109" t="s">
        <v>149</v>
      </c>
      <c r="C78" s="152" t="s">
        <v>148</v>
      </c>
      <c r="D78" s="108" t="s">
        <v>283</v>
      </c>
      <c r="E78" s="108">
        <v>6</v>
      </c>
      <c r="M78" s="29">
        <f t="shared" si="2"/>
        <v>3.5999999999999996</v>
      </c>
      <c r="N78" s="29">
        <f t="shared" si="3"/>
        <v>2.4000000000000004</v>
      </c>
    </row>
    <row r="79" spans="1:14" ht="17.25" customHeight="1">
      <c r="A79" s="161">
        <v>54</v>
      </c>
      <c r="B79" s="157" t="s">
        <v>328</v>
      </c>
      <c r="C79" s="152" t="s">
        <v>148</v>
      </c>
      <c r="D79" s="108" t="s">
        <v>284</v>
      </c>
      <c r="E79" s="108">
        <v>1</v>
      </c>
      <c r="M79" s="29">
        <f t="shared" si="2"/>
        <v>0.6</v>
      </c>
      <c r="N79" s="29">
        <f t="shared" si="3"/>
        <v>0.4</v>
      </c>
    </row>
    <row r="80" spans="1:14" ht="15">
      <c r="A80" s="161">
        <v>55</v>
      </c>
      <c r="B80" s="109" t="s">
        <v>151</v>
      </c>
      <c r="C80" s="152" t="s">
        <v>148</v>
      </c>
      <c r="D80" s="108" t="s">
        <v>283</v>
      </c>
      <c r="E80" s="108">
        <v>4</v>
      </c>
      <c r="M80" s="29">
        <f t="shared" si="2"/>
        <v>2.4</v>
      </c>
      <c r="N80" s="29">
        <f t="shared" si="3"/>
        <v>1.6</v>
      </c>
    </row>
    <row r="81" spans="1:14" ht="15">
      <c r="A81" s="161">
        <v>56</v>
      </c>
      <c r="B81" s="109" t="s">
        <v>152</v>
      </c>
      <c r="C81" s="108" t="s">
        <v>153</v>
      </c>
      <c r="D81" s="108" t="s">
        <v>283</v>
      </c>
      <c r="E81" s="108">
        <v>3</v>
      </c>
      <c r="M81" s="29">
        <f t="shared" si="2"/>
        <v>1.7999999999999998</v>
      </c>
      <c r="N81" s="29">
        <f t="shared" si="3"/>
        <v>1.2000000000000002</v>
      </c>
    </row>
    <row r="82" spans="1:14" ht="15">
      <c r="A82" s="161">
        <v>57</v>
      </c>
      <c r="B82" s="146" t="s">
        <v>322</v>
      </c>
      <c r="C82" s="116" t="s">
        <v>153</v>
      </c>
      <c r="D82" s="108" t="s">
        <v>283</v>
      </c>
      <c r="E82" s="108">
        <v>9</v>
      </c>
      <c r="M82" s="29">
        <f t="shared" si="2"/>
        <v>5.3999999999999995</v>
      </c>
      <c r="N82" s="29">
        <f t="shared" si="3"/>
        <v>3.6</v>
      </c>
    </row>
    <row r="83" spans="1:14" ht="15">
      <c r="A83" s="161">
        <v>58</v>
      </c>
      <c r="B83" s="146" t="s">
        <v>323</v>
      </c>
      <c r="C83" s="116" t="s">
        <v>153</v>
      </c>
      <c r="D83" s="108" t="s">
        <v>283</v>
      </c>
      <c r="E83" s="108">
        <v>1</v>
      </c>
      <c r="M83" s="29">
        <f t="shared" si="2"/>
        <v>0.6</v>
      </c>
      <c r="N83" s="29">
        <f t="shared" si="3"/>
        <v>0.4</v>
      </c>
    </row>
    <row r="84" spans="1:14" ht="15">
      <c r="A84" s="161">
        <v>59</v>
      </c>
      <c r="B84" s="146" t="s">
        <v>324</v>
      </c>
      <c r="C84" s="116" t="s">
        <v>153</v>
      </c>
      <c r="D84" s="108" t="s">
        <v>283</v>
      </c>
      <c r="E84" s="108">
        <v>8</v>
      </c>
      <c r="M84" s="29">
        <f t="shared" si="2"/>
        <v>4.8</v>
      </c>
      <c r="N84" s="29">
        <f t="shared" si="3"/>
        <v>3.2</v>
      </c>
    </row>
    <row r="85" spans="1:14" ht="15">
      <c r="A85" s="161">
        <v>60</v>
      </c>
      <c r="B85" s="146" t="s">
        <v>325</v>
      </c>
      <c r="C85" s="116" t="s">
        <v>153</v>
      </c>
      <c r="D85" s="108" t="s">
        <v>283</v>
      </c>
      <c r="E85" s="108">
        <v>18</v>
      </c>
      <c r="M85" s="29">
        <f t="shared" si="2"/>
        <v>10.799999999999999</v>
      </c>
      <c r="N85" s="29">
        <f t="shared" si="3"/>
        <v>7.2</v>
      </c>
    </row>
    <row r="86" spans="1:14" ht="15">
      <c r="A86" s="161">
        <v>61</v>
      </c>
      <c r="B86" s="146" t="s">
        <v>304</v>
      </c>
      <c r="C86" s="108" t="s">
        <v>157</v>
      </c>
      <c r="D86" s="108" t="s">
        <v>283</v>
      </c>
      <c r="E86" s="108">
        <v>90</v>
      </c>
      <c r="M86" s="29">
        <f t="shared" si="2"/>
        <v>54</v>
      </c>
      <c r="N86" s="29">
        <f t="shared" si="3"/>
        <v>36</v>
      </c>
    </row>
    <row r="87" spans="1:14" ht="25.5">
      <c r="A87" s="161">
        <v>62</v>
      </c>
      <c r="B87" s="109" t="s">
        <v>161</v>
      </c>
      <c r="C87" s="108" t="s">
        <v>158</v>
      </c>
      <c r="D87" s="108" t="s">
        <v>284</v>
      </c>
      <c r="E87" s="108">
        <v>30</v>
      </c>
      <c r="M87" s="29">
        <f t="shared" si="2"/>
        <v>18</v>
      </c>
      <c r="N87" s="29">
        <f t="shared" si="3"/>
        <v>12</v>
      </c>
    </row>
    <row r="88" spans="1:14" ht="25.5">
      <c r="A88" s="161">
        <v>63</v>
      </c>
      <c r="B88" s="109" t="s">
        <v>159</v>
      </c>
      <c r="C88" s="108" t="s">
        <v>158</v>
      </c>
      <c r="D88" s="108" t="s">
        <v>284</v>
      </c>
      <c r="E88" s="108">
        <v>12</v>
      </c>
      <c r="M88" s="29">
        <f t="shared" si="2"/>
        <v>7.199999999999999</v>
      </c>
      <c r="N88" s="29">
        <f t="shared" si="3"/>
        <v>4.800000000000001</v>
      </c>
    </row>
    <row r="89" spans="1:14" ht="25.5">
      <c r="A89" s="161">
        <v>64</v>
      </c>
      <c r="B89" s="109" t="s">
        <v>160</v>
      </c>
      <c r="C89" s="108" t="s">
        <v>158</v>
      </c>
      <c r="D89" s="108" t="s">
        <v>284</v>
      </c>
      <c r="E89" s="108">
        <v>30</v>
      </c>
      <c r="M89" s="29">
        <f t="shared" si="2"/>
        <v>18</v>
      </c>
      <c r="N89" s="29">
        <f t="shared" si="3"/>
        <v>12</v>
      </c>
    </row>
    <row r="90" spans="1:14" ht="15">
      <c r="A90" s="161">
        <v>65</v>
      </c>
      <c r="B90" s="146" t="s">
        <v>327</v>
      </c>
      <c r="C90" s="108" t="s">
        <v>162</v>
      </c>
      <c r="D90" s="108" t="s">
        <v>283</v>
      </c>
      <c r="E90" s="108">
        <v>15</v>
      </c>
      <c r="M90" s="29">
        <f t="shared" si="2"/>
        <v>9</v>
      </c>
      <c r="N90" s="29">
        <f t="shared" si="3"/>
        <v>6</v>
      </c>
    </row>
    <row r="91" spans="1:14" ht="15">
      <c r="A91" s="161">
        <v>66</v>
      </c>
      <c r="B91" s="113" t="s">
        <v>326</v>
      </c>
      <c r="C91" s="108" t="s">
        <v>163</v>
      </c>
      <c r="D91" s="108" t="s">
        <v>333</v>
      </c>
      <c r="E91" s="108">
        <v>252</v>
      </c>
      <c r="M91" s="29">
        <f t="shared" si="2"/>
        <v>151.2</v>
      </c>
      <c r="N91" s="29">
        <f t="shared" si="3"/>
        <v>100.80000000000001</v>
      </c>
    </row>
    <row r="92" spans="1:14" ht="15">
      <c r="A92" s="161">
        <v>67</v>
      </c>
      <c r="B92" s="146" t="s">
        <v>167</v>
      </c>
      <c r="C92" s="116" t="s">
        <v>163</v>
      </c>
      <c r="D92" s="108" t="s">
        <v>333</v>
      </c>
      <c r="E92" s="108">
        <v>216</v>
      </c>
      <c r="M92" s="29">
        <f t="shared" si="2"/>
        <v>129.6</v>
      </c>
      <c r="N92" s="29">
        <f t="shared" si="3"/>
        <v>86.4</v>
      </c>
    </row>
    <row r="93" spans="1:14" ht="15">
      <c r="A93" s="161">
        <v>68</v>
      </c>
      <c r="B93" s="146" t="s">
        <v>300</v>
      </c>
      <c r="C93" s="108" t="s">
        <v>164</v>
      </c>
      <c r="D93" s="108" t="s">
        <v>283</v>
      </c>
      <c r="E93" s="108">
        <v>54</v>
      </c>
      <c r="M93" s="29">
        <f t="shared" si="2"/>
        <v>32.4</v>
      </c>
      <c r="N93" s="29">
        <f t="shared" si="3"/>
        <v>21.6</v>
      </c>
    </row>
    <row r="94" spans="1:14" ht="15">
      <c r="A94" s="161">
        <v>69</v>
      </c>
      <c r="B94" s="146" t="s">
        <v>294</v>
      </c>
      <c r="C94" s="108" t="s">
        <v>164</v>
      </c>
      <c r="D94" s="108" t="s">
        <v>283</v>
      </c>
      <c r="E94" s="108">
        <v>120</v>
      </c>
      <c r="M94" s="29">
        <f t="shared" si="2"/>
        <v>72</v>
      </c>
      <c r="N94" s="29">
        <f t="shared" si="3"/>
        <v>48</v>
      </c>
    </row>
    <row r="95" spans="1:14" ht="15">
      <c r="A95" s="161">
        <v>70</v>
      </c>
      <c r="B95" s="146" t="s">
        <v>299</v>
      </c>
      <c r="C95" s="108" t="s">
        <v>164</v>
      </c>
      <c r="D95" s="108" t="s">
        <v>283</v>
      </c>
      <c r="E95" s="108">
        <v>9</v>
      </c>
      <c r="M95" s="29">
        <f t="shared" si="2"/>
        <v>5.3999999999999995</v>
      </c>
      <c r="N95" s="29">
        <f t="shared" si="3"/>
        <v>3.6</v>
      </c>
    </row>
    <row r="96" spans="1:14" ht="25.5">
      <c r="A96" s="161">
        <v>71</v>
      </c>
      <c r="B96" s="109" t="s">
        <v>165</v>
      </c>
      <c r="C96" s="108" t="s">
        <v>166</v>
      </c>
      <c r="D96" s="108" t="s">
        <v>284</v>
      </c>
      <c r="E96" s="108">
        <v>15</v>
      </c>
      <c r="M96" s="29">
        <f t="shared" si="2"/>
        <v>9</v>
      </c>
      <c r="N96" s="29">
        <f t="shared" si="3"/>
        <v>6</v>
      </c>
    </row>
    <row r="97" spans="1:14" ht="15">
      <c r="A97" s="161">
        <v>72</v>
      </c>
      <c r="B97" s="146" t="s">
        <v>295</v>
      </c>
      <c r="C97" s="152" t="s">
        <v>79</v>
      </c>
      <c r="D97" s="108" t="s">
        <v>283</v>
      </c>
      <c r="E97" s="108">
        <v>3</v>
      </c>
      <c r="M97" s="29">
        <f t="shared" si="2"/>
        <v>1.7999999999999998</v>
      </c>
      <c r="N97" s="29">
        <f t="shared" si="3"/>
        <v>1.2000000000000002</v>
      </c>
    </row>
    <row r="98" spans="1:14" ht="15">
      <c r="A98" s="161">
        <v>73</v>
      </c>
      <c r="B98" s="146" t="s">
        <v>168</v>
      </c>
      <c r="C98" s="108" t="s">
        <v>73</v>
      </c>
      <c r="D98" s="108" t="s">
        <v>283</v>
      </c>
      <c r="E98" s="108">
        <v>228</v>
      </c>
      <c r="M98" s="29">
        <f t="shared" si="2"/>
        <v>136.79999999999998</v>
      </c>
      <c r="N98" s="29">
        <f t="shared" si="3"/>
        <v>91.2</v>
      </c>
    </row>
    <row r="99" spans="1:14" ht="15">
      <c r="A99" s="161">
        <v>74</v>
      </c>
      <c r="B99" s="147" t="s">
        <v>169</v>
      </c>
      <c r="C99" s="152" t="s">
        <v>123</v>
      </c>
      <c r="D99" s="108" t="s">
        <v>283</v>
      </c>
      <c r="E99" s="108">
        <v>12</v>
      </c>
      <c r="M99" s="29">
        <f t="shared" si="2"/>
        <v>7.199999999999999</v>
      </c>
      <c r="N99" s="29">
        <f t="shared" si="3"/>
        <v>4.800000000000001</v>
      </c>
    </row>
    <row r="100" spans="1:14" ht="15">
      <c r="A100" s="161">
        <v>75</v>
      </c>
      <c r="B100" s="109" t="s">
        <v>171</v>
      </c>
      <c r="C100" s="152" t="s">
        <v>123</v>
      </c>
      <c r="D100" s="108" t="s">
        <v>283</v>
      </c>
      <c r="E100" s="108">
        <v>6</v>
      </c>
      <c r="M100" s="29">
        <f t="shared" si="2"/>
        <v>3.5999999999999996</v>
      </c>
      <c r="N100" s="29">
        <f t="shared" si="3"/>
        <v>2.4000000000000004</v>
      </c>
    </row>
    <row r="101" spans="1:14" ht="15">
      <c r="A101" s="161">
        <v>76</v>
      </c>
      <c r="B101" s="146" t="s">
        <v>298</v>
      </c>
      <c r="C101" s="108" t="s">
        <v>76</v>
      </c>
      <c r="D101" s="108" t="s">
        <v>283</v>
      </c>
      <c r="E101" s="108">
        <v>6</v>
      </c>
      <c r="M101" s="29">
        <f t="shared" si="2"/>
        <v>3.5999999999999996</v>
      </c>
      <c r="N101" s="29">
        <f t="shared" si="3"/>
        <v>2.4000000000000004</v>
      </c>
    </row>
    <row r="102" spans="1:14" ht="15">
      <c r="A102" s="161">
        <v>77</v>
      </c>
      <c r="B102" s="146" t="s">
        <v>297</v>
      </c>
      <c r="C102" s="108" t="s">
        <v>76</v>
      </c>
      <c r="D102" s="108" t="s">
        <v>283</v>
      </c>
      <c r="E102" s="108">
        <v>6</v>
      </c>
      <c r="M102" s="29">
        <f t="shared" si="2"/>
        <v>3.5999999999999996</v>
      </c>
      <c r="N102" s="29">
        <f t="shared" si="3"/>
        <v>2.4000000000000004</v>
      </c>
    </row>
    <row r="103" spans="1:14" ht="26.25" thickBot="1">
      <c r="A103" s="162">
        <v>78</v>
      </c>
      <c r="B103" s="163" t="s">
        <v>296</v>
      </c>
      <c r="C103" s="164" t="s">
        <v>172</v>
      </c>
      <c r="D103" s="135" t="s">
        <v>333</v>
      </c>
      <c r="E103" s="135">
        <v>24</v>
      </c>
      <c r="M103" s="29">
        <f t="shared" si="2"/>
        <v>14.399999999999999</v>
      </c>
      <c r="N103" s="29">
        <f t="shared" si="3"/>
        <v>9.600000000000001</v>
      </c>
    </row>
    <row r="104" spans="13:14" ht="15">
      <c r="M104" s="29">
        <f t="shared" si="2"/>
        <v>0</v>
      </c>
      <c r="N104" s="29">
        <f t="shared" si="3"/>
        <v>0</v>
      </c>
    </row>
    <row r="105" spans="13:14" ht="15">
      <c r="M105" s="29">
        <f t="shared" si="2"/>
        <v>0</v>
      </c>
      <c r="N105" s="29">
        <f t="shared" si="3"/>
        <v>0</v>
      </c>
    </row>
    <row r="106" spans="13:14" ht="15">
      <c r="M106" s="29">
        <f t="shared" si="2"/>
        <v>0</v>
      </c>
      <c r="N106" s="29">
        <f t="shared" si="3"/>
        <v>0</v>
      </c>
    </row>
    <row r="107" spans="1:14" ht="15">
      <c r="A107" s="171" t="s">
        <v>362</v>
      </c>
      <c r="M107" s="29">
        <f t="shared" si="2"/>
        <v>0</v>
      </c>
      <c r="N107" s="29">
        <f t="shared" si="3"/>
        <v>0</v>
      </c>
    </row>
    <row r="108" spans="1:14" ht="15">
      <c r="A108" s="165" t="s">
        <v>335</v>
      </c>
      <c r="M108" s="29">
        <f t="shared" si="2"/>
        <v>0</v>
      </c>
      <c r="N108" s="29">
        <f t="shared" si="3"/>
        <v>0</v>
      </c>
    </row>
    <row r="109" spans="1:14" ht="15">
      <c r="A109" s="167"/>
      <c r="M109" s="29">
        <f t="shared" si="2"/>
        <v>0</v>
      </c>
      <c r="N109" s="29">
        <f t="shared" si="3"/>
        <v>0</v>
      </c>
    </row>
    <row r="110" spans="1:14" ht="15.75" thickBot="1">
      <c r="A110" s="172" t="s">
        <v>279</v>
      </c>
      <c r="M110" s="29">
        <f t="shared" si="2"/>
        <v>0</v>
      </c>
      <c r="N110" s="29">
        <f t="shared" si="3"/>
        <v>0</v>
      </c>
    </row>
    <row r="111" spans="1:14" s="29" customFormat="1" ht="36.75" thickBot="1">
      <c r="A111" s="138" t="s">
        <v>0</v>
      </c>
      <c r="B111" s="139" t="s">
        <v>280</v>
      </c>
      <c r="C111" s="139" t="s">
        <v>21</v>
      </c>
      <c r="D111" s="139" t="s">
        <v>281</v>
      </c>
      <c r="E111" s="140" t="s">
        <v>282</v>
      </c>
      <c r="F111" s="137" t="s">
        <v>285</v>
      </c>
      <c r="G111" s="101" t="s">
        <v>286</v>
      </c>
      <c r="H111" s="101" t="s">
        <v>287</v>
      </c>
      <c r="I111" s="101" t="s">
        <v>288</v>
      </c>
      <c r="J111" s="101" t="s">
        <v>3</v>
      </c>
      <c r="K111" s="102" t="s">
        <v>289</v>
      </c>
      <c r="M111" s="29" t="e">
        <f t="shared" si="2"/>
        <v>#VALUE!</v>
      </c>
      <c r="N111" s="29" t="e">
        <f t="shared" si="3"/>
        <v>#VALUE!</v>
      </c>
    </row>
    <row r="112" spans="1:14" ht="15">
      <c r="A112" s="158">
        <v>1</v>
      </c>
      <c r="B112" s="159" t="s">
        <v>331</v>
      </c>
      <c r="C112" s="128" t="s">
        <v>26</v>
      </c>
      <c r="D112" s="128" t="s">
        <v>283</v>
      </c>
      <c r="E112" s="129">
        <v>255</v>
      </c>
      <c r="F112" s="173">
        <v>0.05</v>
      </c>
      <c r="G112" s="145">
        <f>E112/108%*5%</f>
        <v>11.805555555555555</v>
      </c>
      <c r="H112" s="145" t="e">
        <f aca="true" t="shared" si="4" ref="H112:H126">D112*E112</f>
        <v>#VALUE!</v>
      </c>
      <c r="M112" s="29">
        <f t="shared" si="2"/>
        <v>153</v>
      </c>
      <c r="N112" s="29">
        <f t="shared" si="3"/>
        <v>102</v>
      </c>
    </row>
    <row r="113" spans="1:14" ht="15">
      <c r="A113" s="161">
        <v>2</v>
      </c>
      <c r="B113" s="109" t="s">
        <v>332</v>
      </c>
      <c r="C113" s="108" t="s">
        <v>26</v>
      </c>
      <c r="D113" s="108" t="s">
        <v>283</v>
      </c>
      <c r="E113" s="131">
        <v>240</v>
      </c>
      <c r="F113" s="173">
        <v>0.05</v>
      </c>
      <c r="G113" s="145">
        <f>E113/108%*5%</f>
        <v>11.11111111111111</v>
      </c>
      <c r="H113" s="145" t="e">
        <f t="shared" si="4"/>
        <v>#VALUE!</v>
      </c>
      <c r="M113" s="29">
        <f t="shared" si="2"/>
        <v>144</v>
      </c>
      <c r="N113" s="29">
        <f t="shared" si="3"/>
        <v>96</v>
      </c>
    </row>
    <row r="114" spans="1:14" ht="19.5" customHeight="1">
      <c r="A114" s="161">
        <v>3</v>
      </c>
      <c r="B114" s="109" t="s">
        <v>62</v>
      </c>
      <c r="C114" s="155" t="s">
        <v>99</v>
      </c>
      <c r="D114" s="108" t="s">
        <v>284</v>
      </c>
      <c r="E114" s="131">
        <v>255</v>
      </c>
      <c r="F114" s="173">
        <v>0.08</v>
      </c>
      <c r="G114" s="145">
        <f>E114/108%*8%</f>
        <v>18.888888888888886</v>
      </c>
      <c r="H114" s="145" t="e">
        <f t="shared" si="4"/>
        <v>#VALUE!</v>
      </c>
      <c r="M114" s="29">
        <f t="shared" si="2"/>
        <v>153</v>
      </c>
      <c r="N114" s="29">
        <f t="shared" si="3"/>
        <v>102</v>
      </c>
    </row>
    <row r="115" spans="1:14" ht="15">
      <c r="A115" s="161">
        <v>4</v>
      </c>
      <c r="B115" s="109" t="s">
        <v>175</v>
      </c>
      <c r="C115" s="108" t="s">
        <v>177</v>
      </c>
      <c r="D115" s="108" t="s">
        <v>283</v>
      </c>
      <c r="E115" s="131">
        <v>192</v>
      </c>
      <c r="F115" s="173">
        <v>0.08</v>
      </c>
      <c r="G115" s="145">
        <f>E115/108%*8%</f>
        <v>14.222222222222221</v>
      </c>
      <c r="H115" s="145" t="e">
        <f t="shared" si="4"/>
        <v>#VALUE!</v>
      </c>
      <c r="M115" s="29">
        <f t="shared" si="2"/>
        <v>115.19999999999999</v>
      </c>
      <c r="N115" s="29">
        <f t="shared" si="3"/>
        <v>76.80000000000001</v>
      </c>
    </row>
    <row r="116" spans="1:14" ht="15">
      <c r="A116" s="161">
        <v>5</v>
      </c>
      <c r="B116" s="109" t="s">
        <v>178</v>
      </c>
      <c r="C116" s="108" t="s">
        <v>177</v>
      </c>
      <c r="D116" s="108" t="s">
        <v>283</v>
      </c>
      <c r="E116" s="131">
        <v>204</v>
      </c>
      <c r="F116" s="173">
        <v>0.08</v>
      </c>
      <c r="G116" s="145">
        <f>E116/108%*8%</f>
        <v>15.11111111111111</v>
      </c>
      <c r="H116" s="145" t="e">
        <f t="shared" si="4"/>
        <v>#VALUE!</v>
      </c>
      <c r="M116" s="29">
        <f t="shared" si="2"/>
        <v>122.39999999999999</v>
      </c>
      <c r="N116" s="29">
        <f t="shared" si="3"/>
        <v>81.60000000000001</v>
      </c>
    </row>
    <row r="117" spans="1:14" ht="15">
      <c r="A117" s="161">
        <v>6</v>
      </c>
      <c r="B117" s="113" t="s">
        <v>330</v>
      </c>
      <c r="C117" s="108" t="s">
        <v>176</v>
      </c>
      <c r="D117" s="108" t="s">
        <v>283</v>
      </c>
      <c r="E117" s="131">
        <v>132</v>
      </c>
      <c r="F117" s="173">
        <v>0.08</v>
      </c>
      <c r="G117" s="145">
        <f>E117/108%*8%</f>
        <v>9.777777777777777</v>
      </c>
      <c r="H117" s="145" t="e">
        <f t="shared" si="4"/>
        <v>#VALUE!</v>
      </c>
      <c r="M117" s="29">
        <f t="shared" si="2"/>
        <v>79.2</v>
      </c>
      <c r="N117" s="29">
        <f t="shared" si="3"/>
        <v>52.800000000000004</v>
      </c>
    </row>
    <row r="118" spans="1:14" ht="15">
      <c r="A118" s="161">
        <v>7</v>
      </c>
      <c r="B118" s="109" t="s">
        <v>66</v>
      </c>
      <c r="C118" s="108" t="s">
        <v>177</v>
      </c>
      <c r="D118" s="108" t="s">
        <v>283</v>
      </c>
      <c r="E118" s="131">
        <v>228</v>
      </c>
      <c r="F118" s="173">
        <v>0.05</v>
      </c>
      <c r="G118" s="145">
        <f>E118/105%*5%</f>
        <v>10.857142857142858</v>
      </c>
      <c r="H118" s="145" t="e">
        <f t="shared" si="4"/>
        <v>#VALUE!</v>
      </c>
      <c r="M118" s="29">
        <f t="shared" si="2"/>
        <v>136.79999999999998</v>
      </c>
      <c r="N118" s="29">
        <f t="shared" si="3"/>
        <v>91.2</v>
      </c>
    </row>
    <row r="119" spans="1:14" ht="63.75">
      <c r="A119" s="161">
        <v>8</v>
      </c>
      <c r="B119" s="109" t="s">
        <v>257</v>
      </c>
      <c r="C119" s="110" t="s">
        <v>28</v>
      </c>
      <c r="D119" s="108" t="s">
        <v>283</v>
      </c>
      <c r="E119" s="131">
        <v>72</v>
      </c>
      <c r="F119" s="173">
        <v>0.05</v>
      </c>
      <c r="G119" s="145">
        <f>E119/105%*5%</f>
        <v>3.428571428571429</v>
      </c>
      <c r="H119" s="145" t="e">
        <f t="shared" si="4"/>
        <v>#VALUE!</v>
      </c>
      <c r="M119" s="29">
        <f t="shared" si="2"/>
        <v>43.199999999999996</v>
      </c>
      <c r="N119" s="29">
        <f t="shared" si="3"/>
        <v>28.8</v>
      </c>
    </row>
    <row r="120" spans="1:14" ht="15">
      <c r="A120" s="161">
        <v>9</v>
      </c>
      <c r="B120" s="109" t="s">
        <v>181</v>
      </c>
      <c r="C120" s="110" t="s">
        <v>28</v>
      </c>
      <c r="D120" s="108" t="s">
        <v>333</v>
      </c>
      <c r="E120" s="131">
        <v>168</v>
      </c>
      <c r="F120" s="173">
        <v>0.05</v>
      </c>
      <c r="G120" s="145">
        <f>E120/105%*5%</f>
        <v>8</v>
      </c>
      <c r="H120" s="145" t="e">
        <f t="shared" si="4"/>
        <v>#VALUE!</v>
      </c>
      <c r="M120" s="29">
        <f t="shared" si="2"/>
        <v>100.8</v>
      </c>
      <c r="N120" s="29">
        <f t="shared" si="3"/>
        <v>67.2</v>
      </c>
    </row>
    <row r="121" spans="1:14" ht="30.75" customHeight="1">
      <c r="A121" s="161">
        <v>10</v>
      </c>
      <c r="B121" s="147" t="s">
        <v>180</v>
      </c>
      <c r="C121" s="110" t="s">
        <v>28</v>
      </c>
      <c r="D121" s="108" t="s">
        <v>333</v>
      </c>
      <c r="E121" s="131">
        <v>150</v>
      </c>
      <c r="F121" s="173">
        <v>0.05</v>
      </c>
      <c r="G121" s="145">
        <f aca="true" t="shared" si="5" ref="G121:G126">E121/105%*5%</f>
        <v>7.142857142857143</v>
      </c>
      <c r="H121" s="145" t="e">
        <f t="shared" si="4"/>
        <v>#VALUE!</v>
      </c>
      <c r="M121" s="29">
        <f t="shared" si="2"/>
        <v>90</v>
      </c>
      <c r="N121" s="29">
        <f t="shared" si="3"/>
        <v>60</v>
      </c>
    </row>
    <row r="122" spans="1:14" ht="51">
      <c r="A122" s="161">
        <v>11</v>
      </c>
      <c r="B122" s="169" t="s">
        <v>179</v>
      </c>
      <c r="C122" s="170" t="s">
        <v>26</v>
      </c>
      <c r="D122" s="108" t="s">
        <v>283</v>
      </c>
      <c r="E122" s="131">
        <v>30</v>
      </c>
      <c r="F122" s="173">
        <v>0.05</v>
      </c>
      <c r="G122" s="145">
        <f t="shared" si="5"/>
        <v>1.4285714285714286</v>
      </c>
      <c r="H122" s="145" t="e">
        <f t="shared" si="4"/>
        <v>#VALUE!</v>
      </c>
      <c r="M122" s="29">
        <f t="shared" si="2"/>
        <v>18</v>
      </c>
      <c r="N122" s="29">
        <f t="shared" si="3"/>
        <v>12</v>
      </c>
    </row>
    <row r="123" spans="1:14" ht="25.5">
      <c r="A123" s="161">
        <v>12</v>
      </c>
      <c r="B123" s="147" t="s">
        <v>182</v>
      </c>
      <c r="C123" s="108" t="s">
        <v>58</v>
      </c>
      <c r="D123" s="108" t="s">
        <v>284</v>
      </c>
      <c r="E123" s="131">
        <v>9</v>
      </c>
      <c r="F123" s="173">
        <v>0.05</v>
      </c>
      <c r="G123" s="145">
        <f t="shared" si="5"/>
        <v>0.4285714285714286</v>
      </c>
      <c r="H123" s="145" t="e">
        <f t="shared" si="4"/>
        <v>#VALUE!</v>
      </c>
      <c r="M123" s="29">
        <f t="shared" si="2"/>
        <v>5.3999999999999995</v>
      </c>
      <c r="N123" s="29">
        <f t="shared" si="3"/>
        <v>3.6</v>
      </c>
    </row>
    <row r="124" spans="1:14" ht="38.25">
      <c r="A124" s="161">
        <v>13</v>
      </c>
      <c r="B124" s="147" t="s">
        <v>183</v>
      </c>
      <c r="C124" s="108" t="s">
        <v>56</v>
      </c>
      <c r="D124" s="108" t="s">
        <v>284</v>
      </c>
      <c r="E124" s="131">
        <v>36</v>
      </c>
      <c r="F124" s="173">
        <v>0.05</v>
      </c>
      <c r="G124" s="145">
        <f t="shared" si="5"/>
        <v>1.7142857142857144</v>
      </c>
      <c r="H124" s="145" t="e">
        <f t="shared" si="4"/>
        <v>#VALUE!</v>
      </c>
      <c r="M124" s="29">
        <f t="shared" si="2"/>
        <v>21.599999999999998</v>
      </c>
      <c r="N124" s="29">
        <f t="shared" si="3"/>
        <v>14.4</v>
      </c>
    </row>
    <row r="125" spans="1:14" ht="51">
      <c r="A125" s="161">
        <v>14</v>
      </c>
      <c r="B125" s="109" t="s">
        <v>185</v>
      </c>
      <c r="C125" s="108" t="s">
        <v>57</v>
      </c>
      <c r="D125" s="108" t="s">
        <v>333</v>
      </c>
      <c r="E125" s="131">
        <v>96</v>
      </c>
      <c r="F125" s="173">
        <v>0.05</v>
      </c>
      <c r="G125" s="145">
        <f t="shared" si="5"/>
        <v>4.571428571428572</v>
      </c>
      <c r="H125" s="145" t="e">
        <f t="shared" si="4"/>
        <v>#VALUE!</v>
      </c>
      <c r="M125" s="29">
        <f t="shared" si="2"/>
        <v>57.599999999999994</v>
      </c>
      <c r="N125" s="29">
        <f t="shared" si="3"/>
        <v>38.400000000000006</v>
      </c>
    </row>
    <row r="126" spans="1:14" ht="51.75" thickBot="1">
      <c r="A126" s="162">
        <v>15</v>
      </c>
      <c r="B126" s="174" t="s">
        <v>184</v>
      </c>
      <c r="C126" s="135" t="s">
        <v>57</v>
      </c>
      <c r="D126" s="135" t="s">
        <v>333</v>
      </c>
      <c r="E126" s="136">
        <v>30</v>
      </c>
      <c r="F126" s="173">
        <v>0.05</v>
      </c>
      <c r="G126" s="145">
        <f t="shared" si="5"/>
        <v>1.4285714285714286</v>
      </c>
      <c r="H126" s="145" t="e">
        <f t="shared" si="4"/>
        <v>#VALUE!</v>
      </c>
      <c r="M126" s="29">
        <f t="shared" si="2"/>
        <v>18</v>
      </c>
      <c r="N126" s="29">
        <f t="shared" si="3"/>
        <v>12</v>
      </c>
    </row>
    <row r="127" spans="13:14" ht="15">
      <c r="M127" s="29">
        <f t="shared" si="2"/>
        <v>0</v>
      </c>
      <c r="N127" s="29">
        <f t="shared" si="3"/>
        <v>0</v>
      </c>
    </row>
    <row r="128" spans="13:14" ht="15">
      <c r="M128" s="29">
        <f t="shared" si="2"/>
        <v>0</v>
      </c>
      <c r="N128" s="29">
        <f t="shared" si="3"/>
        <v>0</v>
      </c>
    </row>
    <row r="129" spans="1:14" ht="15">
      <c r="A129" s="212" t="s">
        <v>339</v>
      </c>
      <c r="M129" s="29">
        <f t="shared" si="2"/>
        <v>0</v>
      </c>
      <c r="N129" s="29">
        <f t="shared" si="3"/>
        <v>0</v>
      </c>
    </row>
    <row r="130" spans="1:14" ht="15">
      <c r="A130" s="165" t="s">
        <v>340</v>
      </c>
      <c r="M130" s="29">
        <f t="shared" si="2"/>
        <v>0</v>
      </c>
      <c r="N130" s="29">
        <f t="shared" si="3"/>
        <v>0</v>
      </c>
    </row>
    <row r="131" spans="13:14" ht="15">
      <c r="M131" s="29">
        <f t="shared" si="2"/>
        <v>0</v>
      </c>
      <c r="N131" s="29">
        <f t="shared" si="3"/>
        <v>0</v>
      </c>
    </row>
    <row r="132" spans="1:14" ht="15.75" thickBot="1">
      <c r="A132" s="172" t="s">
        <v>279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M132" s="29">
        <f t="shared" si="2"/>
        <v>0</v>
      </c>
      <c r="N132" s="29">
        <f t="shared" si="3"/>
        <v>0</v>
      </c>
    </row>
    <row r="133" spans="1:14" ht="36.75" thickBot="1">
      <c r="A133" s="138" t="s">
        <v>0</v>
      </c>
      <c r="B133" s="139" t="s">
        <v>280</v>
      </c>
      <c r="C133" s="139" t="s">
        <v>21</v>
      </c>
      <c r="D133" s="139" t="s">
        <v>281</v>
      </c>
      <c r="E133" s="140" t="s">
        <v>282</v>
      </c>
      <c r="F133" s="137" t="s">
        <v>285</v>
      </c>
      <c r="G133" s="101" t="s">
        <v>286</v>
      </c>
      <c r="H133" s="101" t="s">
        <v>287</v>
      </c>
      <c r="I133" s="101" t="s">
        <v>288</v>
      </c>
      <c r="J133" s="101" t="s">
        <v>3</v>
      </c>
      <c r="K133" s="102" t="s">
        <v>289</v>
      </c>
      <c r="M133" s="29" t="e">
        <f t="shared" si="2"/>
        <v>#VALUE!</v>
      </c>
      <c r="N133" s="29" t="e">
        <f t="shared" si="3"/>
        <v>#VALUE!</v>
      </c>
    </row>
    <row r="134" spans="1:14" ht="57" customHeight="1">
      <c r="A134" s="125">
        <v>1</v>
      </c>
      <c r="B134" s="181" t="s">
        <v>186</v>
      </c>
      <c r="C134" s="178" t="s">
        <v>54</v>
      </c>
      <c r="D134" s="128" t="s">
        <v>284</v>
      </c>
      <c r="E134" s="129">
        <v>24</v>
      </c>
      <c r="M134" s="29">
        <f t="shared" si="2"/>
        <v>14.399999999999999</v>
      </c>
      <c r="N134" s="29">
        <f t="shared" si="3"/>
        <v>9.600000000000001</v>
      </c>
    </row>
    <row r="135" spans="1:14" ht="43.5" customHeight="1">
      <c r="A135" s="130">
        <v>2</v>
      </c>
      <c r="B135" s="182" t="s">
        <v>190</v>
      </c>
      <c r="C135" s="148" t="s">
        <v>54</v>
      </c>
      <c r="D135" s="170" t="s">
        <v>284</v>
      </c>
      <c r="E135" s="131">
        <v>12</v>
      </c>
      <c r="M135" s="29">
        <f t="shared" si="2"/>
        <v>7.199999999999999</v>
      </c>
      <c r="N135" s="29">
        <f t="shared" si="3"/>
        <v>4.800000000000001</v>
      </c>
    </row>
    <row r="136" spans="1:14" ht="45" customHeight="1">
      <c r="A136" s="183">
        <v>3</v>
      </c>
      <c r="B136" s="182" t="s">
        <v>191</v>
      </c>
      <c r="C136" s="148" t="s">
        <v>54</v>
      </c>
      <c r="D136" s="170" t="s">
        <v>284</v>
      </c>
      <c r="E136" s="131">
        <v>18</v>
      </c>
      <c r="M136" s="29">
        <f t="shared" si="2"/>
        <v>10.799999999999999</v>
      </c>
      <c r="N136" s="29">
        <f t="shared" si="3"/>
        <v>7.2</v>
      </c>
    </row>
    <row r="137" spans="1:14" ht="44.25" customHeight="1">
      <c r="A137" s="130">
        <v>4</v>
      </c>
      <c r="B137" s="113" t="s">
        <v>262</v>
      </c>
      <c r="C137" s="155" t="s">
        <v>55</v>
      </c>
      <c r="D137" s="170" t="s">
        <v>284</v>
      </c>
      <c r="E137" s="131">
        <v>90</v>
      </c>
      <c r="M137" s="29">
        <f t="shared" si="2"/>
        <v>54</v>
      </c>
      <c r="N137" s="29">
        <f t="shared" si="3"/>
        <v>36</v>
      </c>
    </row>
    <row r="138" spans="1:14" ht="58.5" customHeight="1">
      <c r="A138" s="183">
        <v>5</v>
      </c>
      <c r="B138" s="113" t="s">
        <v>261</v>
      </c>
      <c r="C138" s="110" t="s">
        <v>187</v>
      </c>
      <c r="D138" s="170" t="s">
        <v>284</v>
      </c>
      <c r="E138" s="131">
        <v>39</v>
      </c>
      <c r="M138" s="29">
        <f t="shared" si="2"/>
        <v>23.4</v>
      </c>
      <c r="N138" s="29">
        <f t="shared" si="3"/>
        <v>15.600000000000001</v>
      </c>
    </row>
    <row r="139" spans="1:14" ht="122.25" customHeight="1">
      <c r="A139" s="130">
        <v>6</v>
      </c>
      <c r="B139" s="186" t="s">
        <v>336</v>
      </c>
      <c r="C139" s="111" t="s">
        <v>338</v>
      </c>
      <c r="D139" s="170" t="s">
        <v>284</v>
      </c>
      <c r="E139" s="131">
        <v>12</v>
      </c>
      <c r="M139" s="29">
        <f t="shared" si="2"/>
        <v>7.199999999999999</v>
      </c>
      <c r="N139" s="29">
        <f t="shared" si="3"/>
        <v>4.800000000000001</v>
      </c>
    </row>
    <row r="140" spans="1:14" ht="31.5" customHeight="1">
      <c r="A140" s="183">
        <v>7</v>
      </c>
      <c r="B140" s="154" t="s">
        <v>337</v>
      </c>
      <c r="C140" s="108" t="s">
        <v>55</v>
      </c>
      <c r="D140" s="170" t="s">
        <v>284</v>
      </c>
      <c r="E140" s="131">
        <v>3</v>
      </c>
      <c r="M140" s="29">
        <f t="shared" si="2"/>
        <v>1.7999999999999998</v>
      </c>
      <c r="N140" s="29">
        <f t="shared" si="3"/>
        <v>1.2000000000000002</v>
      </c>
    </row>
    <row r="141" spans="1:14" ht="55.5" customHeight="1">
      <c r="A141" s="130">
        <v>8</v>
      </c>
      <c r="B141" s="182" t="s">
        <v>188</v>
      </c>
      <c r="C141" s="108" t="s">
        <v>55</v>
      </c>
      <c r="D141" s="170" t="s">
        <v>284</v>
      </c>
      <c r="E141" s="131">
        <v>48</v>
      </c>
      <c r="M141" s="29">
        <f aca="true" t="shared" si="6" ref="M141:M204">E141*60%</f>
        <v>28.799999999999997</v>
      </c>
      <c r="N141" s="29">
        <f aca="true" t="shared" si="7" ref="N141:N204">E141*40%</f>
        <v>19.200000000000003</v>
      </c>
    </row>
    <row r="142" spans="1:14" ht="83.25" customHeight="1">
      <c r="A142" s="183">
        <v>9</v>
      </c>
      <c r="B142" s="113" t="s">
        <v>189</v>
      </c>
      <c r="C142" s="177" t="s">
        <v>55</v>
      </c>
      <c r="D142" s="170" t="s">
        <v>284</v>
      </c>
      <c r="E142" s="131">
        <v>6</v>
      </c>
      <c r="M142" s="29">
        <f t="shared" si="6"/>
        <v>3.5999999999999996</v>
      </c>
      <c r="N142" s="29">
        <f t="shared" si="7"/>
        <v>2.4000000000000004</v>
      </c>
    </row>
    <row r="143" spans="1:14" ht="102">
      <c r="A143" s="130">
        <v>10</v>
      </c>
      <c r="B143" s="184" t="s">
        <v>192</v>
      </c>
      <c r="C143" s="108" t="s">
        <v>55</v>
      </c>
      <c r="D143" s="170" t="s">
        <v>284</v>
      </c>
      <c r="E143" s="131">
        <v>45</v>
      </c>
      <c r="M143" s="29">
        <f t="shared" si="6"/>
        <v>27</v>
      </c>
      <c r="N143" s="29">
        <f t="shared" si="7"/>
        <v>18</v>
      </c>
    </row>
    <row r="144" spans="1:14" ht="64.5" thickBot="1">
      <c r="A144" s="185">
        <v>11</v>
      </c>
      <c r="B144" s="133" t="s">
        <v>193</v>
      </c>
      <c r="C144" s="179" t="s">
        <v>55</v>
      </c>
      <c r="D144" s="180" t="s">
        <v>284</v>
      </c>
      <c r="E144" s="136">
        <v>18</v>
      </c>
      <c r="M144" s="29">
        <f t="shared" si="6"/>
        <v>10.799999999999999</v>
      </c>
      <c r="N144" s="29">
        <f t="shared" si="7"/>
        <v>7.2</v>
      </c>
    </row>
    <row r="145" spans="13:14" ht="15">
      <c r="M145" s="29">
        <f t="shared" si="6"/>
        <v>0</v>
      </c>
      <c r="N145" s="29">
        <f t="shared" si="7"/>
        <v>0</v>
      </c>
    </row>
    <row r="146" spans="13:14" ht="15">
      <c r="M146" s="29">
        <f t="shared" si="6"/>
        <v>0</v>
      </c>
      <c r="N146" s="29">
        <f t="shared" si="7"/>
        <v>0</v>
      </c>
    </row>
    <row r="147" spans="1:14" ht="15">
      <c r="A147" s="165" t="s">
        <v>345</v>
      </c>
      <c r="M147" s="29">
        <f t="shared" si="6"/>
        <v>0</v>
      </c>
      <c r="N147" s="29">
        <f t="shared" si="7"/>
        <v>0</v>
      </c>
    </row>
    <row r="148" spans="1:14" ht="15">
      <c r="A148" s="165" t="s">
        <v>344</v>
      </c>
      <c r="M148" s="29">
        <f t="shared" si="6"/>
        <v>0</v>
      </c>
      <c r="N148" s="29">
        <f t="shared" si="7"/>
        <v>0</v>
      </c>
    </row>
    <row r="149" spans="1:14" ht="15">
      <c r="A149" s="167"/>
      <c r="M149" s="29">
        <f t="shared" si="6"/>
        <v>0</v>
      </c>
      <c r="N149" s="29">
        <f t="shared" si="7"/>
        <v>0</v>
      </c>
    </row>
    <row r="150" spans="1:14" ht="15.75" thickBot="1">
      <c r="A150" s="167" t="s">
        <v>279</v>
      </c>
      <c r="M150" s="29">
        <f t="shared" si="6"/>
        <v>0</v>
      </c>
      <c r="N150" s="29">
        <f t="shared" si="7"/>
        <v>0</v>
      </c>
    </row>
    <row r="151" spans="1:14" ht="36.75" thickBot="1">
      <c r="A151" s="138" t="s">
        <v>0</v>
      </c>
      <c r="B151" s="139" t="s">
        <v>280</v>
      </c>
      <c r="C151" s="139" t="s">
        <v>21</v>
      </c>
      <c r="D151" s="139" t="s">
        <v>281</v>
      </c>
      <c r="E151" s="140" t="s">
        <v>282</v>
      </c>
      <c r="F151" s="137" t="s">
        <v>285</v>
      </c>
      <c r="G151" s="101" t="s">
        <v>286</v>
      </c>
      <c r="H151" s="101" t="s">
        <v>287</v>
      </c>
      <c r="I151" s="101" t="s">
        <v>288</v>
      </c>
      <c r="J151" s="101" t="s">
        <v>3</v>
      </c>
      <c r="K151" s="102" t="s">
        <v>289</v>
      </c>
      <c r="M151" s="29" t="e">
        <f t="shared" si="6"/>
        <v>#VALUE!</v>
      </c>
      <c r="N151" s="29" t="e">
        <f t="shared" si="7"/>
        <v>#VALUE!</v>
      </c>
    </row>
    <row r="152" spans="1:14" ht="43.5" customHeight="1">
      <c r="A152" s="158">
        <v>1</v>
      </c>
      <c r="B152" s="126" t="s">
        <v>341</v>
      </c>
      <c r="C152" s="160" t="s">
        <v>194</v>
      </c>
      <c r="D152" s="128" t="s">
        <v>284</v>
      </c>
      <c r="E152" s="129">
        <v>24</v>
      </c>
      <c r="M152" s="29">
        <f t="shared" si="6"/>
        <v>14.399999999999999</v>
      </c>
      <c r="N152" s="29">
        <f t="shared" si="7"/>
        <v>9.600000000000001</v>
      </c>
    </row>
    <row r="153" spans="1:14" ht="30" customHeight="1">
      <c r="A153" s="161">
        <v>2</v>
      </c>
      <c r="B153" s="113" t="s">
        <v>342</v>
      </c>
      <c r="C153" s="187" t="s">
        <v>194</v>
      </c>
      <c r="D153" s="108" t="s">
        <v>284</v>
      </c>
      <c r="E153" s="131">
        <v>36</v>
      </c>
      <c r="M153" s="29">
        <f t="shared" si="6"/>
        <v>21.599999999999998</v>
      </c>
      <c r="N153" s="29">
        <f t="shared" si="7"/>
        <v>14.4</v>
      </c>
    </row>
    <row r="154" spans="1:14" ht="29.25" customHeight="1">
      <c r="A154" s="161">
        <v>3</v>
      </c>
      <c r="B154" s="109" t="s">
        <v>343</v>
      </c>
      <c r="C154" s="187" t="s">
        <v>194</v>
      </c>
      <c r="D154" s="108" t="s">
        <v>284</v>
      </c>
      <c r="E154" s="131">
        <v>30</v>
      </c>
      <c r="M154" s="29">
        <f t="shared" si="6"/>
        <v>18</v>
      </c>
      <c r="N154" s="29">
        <f t="shared" si="7"/>
        <v>12</v>
      </c>
    </row>
    <row r="155" spans="1:14" ht="18.75" customHeight="1" thickBot="1">
      <c r="A155" s="162">
        <v>4</v>
      </c>
      <c r="B155" s="174" t="s">
        <v>198</v>
      </c>
      <c r="C155" s="135" t="s">
        <v>199</v>
      </c>
      <c r="D155" s="135" t="s">
        <v>284</v>
      </c>
      <c r="E155" s="136">
        <v>84</v>
      </c>
      <c r="M155" s="29">
        <f t="shared" si="6"/>
        <v>50.4</v>
      </c>
      <c r="N155" s="29">
        <f t="shared" si="7"/>
        <v>33.6</v>
      </c>
    </row>
    <row r="156" spans="13:14" ht="15">
      <c r="M156" s="29">
        <f t="shared" si="6"/>
        <v>0</v>
      </c>
      <c r="N156" s="29">
        <f t="shared" si="7"/>
        <v>0</v>
      </c>
    </row>
    <row r="157" spans="13:14" ht="15">
      <c r="M157" s="29">
        <f t="shared" si="6"/>
        <v>0</v>
      </c>
      <c r="N157" s="29">
        <f t="shared" si="7"/>
        <v>0</v>
      </c>
    </row>
    <row r="158" spans="1:14" ht="15">
      <c r="A158" s="165" t="s">
        <v>34</v>
      </c>
      <c r="M158" s="29">
        <f t="shared" si="6"/>
        <v>0</v>
      </c>
      <c r="N158" s="29">
        <f t="shared" si="7"/>
        <v>0</v>
      </c>
    </row>
    <row r="159" spans="1:14" ht="15">
      <c r="A159" s="165" t="s">
        <v>353</v>
      </c>
      <c r="M159" s="29">
        <f t="shared" si="6"/>
        <v>0</v>
      </c>
      <c r="N159" s="29">
        <f t="shared" si="7"/>
        <v>0</v>
      </c>
    </row>
    <row r="160" spans="1:14" ht="15">
      <c r="A160" s="166"/>
      <c r="M160" s="29">
        <f t="shared" si="6"/>
        <v>0</v>
      </c>
      <c r="N160" s="29">
        <f t="shared" si="7"/>
        <v>0</v>
      </c>
    </row>
    <row r="161" spans="1:14" ht="15.75" thickBot="1">
      <c r="A161" s="167" t="s">
        <v>279</v>
      </c>
      <c r="M161" s="29">
        <f t="shared" si="6"/>
        <v>0</v>
      </c>
      <c r="N161" s="29">
        <f t="shared" si="7"/>
        <v>0</v>
      </c>
    </row>
    <row r="162" spans="1:14" s="29" customFormat="1" ht="36.75" thickBot="1">
      <c r="A162" s="138" t="s">
        <v>0</v>
      </c>
      <c r="B162" s="139" t="s">
        <v>280</v>
      </c>
      <c r="C162" s="139" t="s">
        <v>21</v>
      </c>
      <c r="D162" s="139" t="s">
        <v>281</v>
      </c>
      <c r="E162" s="140" t="s">
        <v>282</v>
      </c>
      <c r="F162" s="137" t="s">
        <v>285</v>
      </c>
      <c r="G162" s="101" t="s">
        <v>286</v>
      </c>
      <c r="H162" s="101" t="s">
        <v>287</v>
      </c>
      <c r="I162" s="101" t="s">
        <v>288</v>
      </c>
      <c r="J162" s="101" t="s">
        <v>3</v>
      </c>
      <c r="K162" s="102" t="s">
        <v>289</v>
      </c>
      <c r="M162" s="29" t="e">
        <f t="shared" si="6"/>
        <v>#VALUE!</v>
      </c>
      <c r="N162" s="29" t="e">
        <f t="shared" si="7"/>
        <v>#VALUE!</v>
      </c>
    </row>
    <row r="163" spans="1:14" ht="28.5" customHeight="1">
      <c r="A163" s="158">
        <v>1</v>
      </c>
      <c r="B163" s="194" t="s">
        <v>350</v>
      </c>
      <c r="C163" s="128" t="s">
        <v>15</v>
      </c>
      <c r="D163" s="128" t="s">
        <v>284</v>
      </c>
      <c r="E163" s="129">
        <v>192</v>
      </c>
      <c r="M163" s="29">
        <f t="shared" si="6"/>
        <v>115.19999999999999</v>
      </c>
      <c r="N163" s="29">
        <f t="shared" si="7"/>
        <v>76.80000000000001</v>
      </c>
    </row>
    <row r="164" spans="1:14" ht="18.75" customHeight="1">
      <c r="A164" s="161">
        <v>2</v>
      </c>
      <c r="B164" s="109" t="s">
        <v>60</v>
      </c>
      <c r="C164" s="149" t="s">
        <v>48</v>
      </c>
      <c r="D164" s="108" t="s">
        <v>283</v>
      </c>
      <c r="E164" s="131">
        <v>18</v>
      </c>
      <c r="M164" s="29">
        <f t="shared" si="6"/>
        <v>10.799999999999999</v>
      </c>
      <c r="N164" s="29">
        <f t="shared" si="7"/>
        <v>7.2</v>
      </c>
    </row>
    <row r="165" spans="1:14" ht="15">
      <c r="A165" s="161">
        <v>3</v>
      </c>
      <c r="B165" s="153" t="s">
        <v>346</v>
      </c>
      <c r="C165" s="108" t="s">
        <v>16</v>
      </c>
      <c r="D165" s="108" t="s">
        <v>284</v>
      </c>
      <c r="E165" s="131">
        <v>138</v>
      </c>
      <c r="M165" s="29">
        <f t="shared" si="6"/>
        <v>82.8</v>
      </c>
      <c r="N165" s="29">
        <f t="shared" si="7"/>
        <v>55.2</v>
      </c>
    </row>
    <row r="166" spans="1:14" ht="25.5">
      <c r="A166" s="161">
        <v>4</v>
      </c>
      <c r="B166" s="147" t="s">
        <v>201</v>
      </c>
      <c r="C166" s="111" t="s">
        <v>39</v>
      </c>
      <c r="D166" s="108" t="s">
        <v>284</v>
      </c>
      <c r="E166" s="131">
        <v>36</v>
      </c>
      <c r="M166" s="29">
        <f t="shared" si="6"/>
        <v>21.599999999999998</v>
      </c>
      <c r="N166" s="29">
        <f t="shared" si="7"/>
        <v>14.4</v>
      </c>
    </row>
    <row r="167" spans="1:14" ht="25.5">
      <c r="A167" s="161">
        <v>5</v>
      </c>
      <c r="B167" s="147" t="s">
        <v>203</v>
      </c>
      <c r="C167" s="111" t="s">
        <v>38</v>
      </c>
      <c r="D167" s="108" t="s">
        <v>284</v>
      </c>
      <c r="E167" s="131">
        <v>27</v>
      </c>
      <c r="M167" s="29">
        <f t="shared" si="6"/>
        <v>16.2</v>
      </c>
      <c r="N167" s="29">
        <f t="shared" si="7"/>
        <v>10.8</v>
      </c>
    </row>
    <row r="168" spans="1:14" ht="25.5">
      <c r="A168" s="161">
        <v>6</v>
      </c>
      <c r="B168" s="188" t="s">
        <v>347</v>
      </c>
      <c r="C168" s="108" t="s">
        <v>40</v>
      </c>
      <c r="D168" s="108" t="s">
        <v>284</v>
      </c>
      <c r="E168" s="131">
        <v>5</v>
      </c>
      <c r="M168" s="29">
        <f t="shared" si="6"/>
        <v>3</v>
      </c>
      <c r="N168" s="29">
        <f t="shared" si="7"/>
        <v>2</v>
      </c>
    </row>
    <row r="169" spans="1:14" ht="25.5">
      <c r="A169" s="161">
        <v>7</v>
      </c>
      <c r="B169" s="109" t="s">
        <v>205</v>
      </c>
      <c r="C169" s="110" t="s">
        <v>206</v>
      </c>
      <c r="D169" s="108" t="s">
        <v>284</v>
      </c>
      <c r="E169" s="131">
        <v>27</v>
      </c>
      <c r="M169" s="29">
        <f t="shared" si="6"/>
        <v>16.2</v>
      </c>
      <c r="N169" s="29">
        <f t="shared" si="7"/>
        <v>10.8</v>
      </c>
    </row>
    <row r="170" spans="1:14" ht="25.5">
      <c r="A170" s="161">
        <v>8</v>
      </c>
      <c r="B170" s="189" t="s">
        <v>207</v>
      </c>
      <c r="C170" s="148" t="s">
        <v>47</v>
      </c>
      <c r="D170" s="108" t="s">
        <v>284</v>
      </c>
      <c r="E170" s="131">
        <v>12</v>
      </c>
      <c r="M170" s="29">
        <f t="shared" si="6"/>
        <v>7.199999999999999</v>
      </c>
      <c r="N170" s="29">
        <f t="shared" si="7"/>
        <v>4.800000000000001</v>
      </c>
    </row>
    <row r="171" spans="1:14" ht="15">
      <c r="A171" s="161">
        <v>9</v>
      </c>
      <c r="B171" s="190" t="s">
        <v>61</v>
      </c>
      <c r="C171" s="148" t="s">
        <v>47</v>
      </c>
      <c r="D171" s="108" t="s">
        <v>284</v>
      </c>
      <c r="E171" s="131">
        <v>27</v>
      </c>
      <c r="M171" s="29">
        <f t="shared" si="6"/>
        <v>16.2</v>
      </c>
      <c r="N171" s="29">
        <f t="shared" si="7"/>
        <v>10.8</v>
      </c>
    </row>
    <row r="172" spans="1:14" ht="25.5">
      <c r="A172" s="161">
        <v>10</v>
      </c>
      <c r="B172" s="147" t="s">
        <v>208</v>
      </c>
      <c r="C172" s="111" t="s">
        <v>49</v>
      </c>
      <c r="D172" s="108" t="s">
        <v>284</v>
      </c>
      <c r="E172" s="131">
        <v>6</v>
      </c>
      <c r="M172" s="29">
        <f t="shared" si="6"/>
        <v>3.5999999999999996</v>
      </c>
      <c r="N172" s="29">
        <f t="shared" si="7"/>
        <v>2.4000000000000004</v>
      </c>
    </row>
    <row r="173" spans="1:14" ht="25.5">
      <c r="A173" s="161">
        <v>11</v>
      </c>
      <c r="B173" s="188" t="s">
        <v>209</v>
      </c>
      <c r="C173" s="108" t="s">
        <v>17</v>
      </c>
      <c r="D173" s="108" t="s">
        <v>284</v>
      </c>
      <c r="E173" s="131">
        <v>90</v>
      </c>
      <c r="M173" s="29">
        <f t="shared" si="6"/>
        <v>54</v>
      </c>
      <c r="N173" s="29">
        <f t="shared" si="7"/>
        <v>36</v>
      </c>
    </row>
    <row r="174" spans="1:14" ht="15">
      <c r="A174" s="161">
        <v>12</v>
      </c>
      <c r="B174" s="109" t="s">
        <v>210</v>
      </c>
      <c r="C174" s="149" t="s">
        <v>45</v>
      </c>
      <c r="D174" s="108" t="s">
        <v>284</v>
      </c>
      <c r="E174" s="131">
        <v>6</v>
      </c>
      <c r="M174" s="29">
        <f t="shared" si="6"/>
        <v>3.5999999999999996</v>
      </c>
      <c r="N174" s="29">
        <f t="shared" si="7"/>
        <v>2.4000000000000004</v>
      </c>
    </row>
    <row r="175" spans="1:14" ht="25.5">
      <c r="A175" s="161">
        <v>13</v>
      </c>
      <c r="B175" s="188" t="s">
        <v>211</v>
      </c>
      <c r="C175" s="108" t="s">
        <v>18</v>
      </c>
      <c r="D175" s="108" t="s">
        <v>284</v>
      </c>
      <c r="E175" s="131">
        <v>360</v>
      </c>
      <c r="M175" s="29">
        <f t="shared" si="6"/>
        <v>216</v>
      </c>
      <c r="N175" s="29">
        <f t="shared" si="7"/>
        <v>144</v>
      </c>
    </row>
    <row r="176" spans="1:14" ht="15">
      <c r="A176" s="161">
        <v>14</v>
      </c>
      <c r="B176" s="153" t="s">
        <v>212</v>
      </c>
      <c r="C176" s="149" t="s">
        <v>50</v>
      </c>
      <c r="D176" s="108" t="s">
        <v>284</v>
      </c>
      <c r="E176" s="131">
        <v>15</v>
      </c>
      <c r="M176" s="29">
        <f t="shared" si="6"/>
        <v>9</v>
      </c>
      <c r="N176" s="29">
        <f t="shared" si="7"/>
        <v>6</v>
      </c>
    </row>
    <row r="177" spans="1:14" ht="15">
      <c r="A177" s="161">
        <v>15</v>
      </c>
      <c r="B177" s="147" t="s">
        <v>214</v>
      </c>
      <c r="C177" s="111" t="s">
        <v>51</v>
      </c>
      <c r="D177" s="108" t="s">
        <v>284</v>
      </c>
      <c r="E177" s="131">
        <v>6</v>
      </c>
      <c r="M177" s="29">
        <f t="shared" si="6"/>
        <v>3.5999999999999996</v>
      </c>
      <c r="N177" s="29">
        <f t="shared" si="7"/>
        <v>2.4000000000000004</v>
      </c>
    </row>
    <row r="178" spans="1:14" ht="25.5">
      <c r="A178" s="161">
        <v>16</v>
      </c>
      <c r="B178" s="109" t="s">
        <v>213</v>
      </c>
      <c r="C178" s="195" t="s">
        <v>51</v>
      </c>
      <c r="D178" s="108" t="s">
        <v>284</v>
      </c>
      <c r="E178" s="131">
        <v>6</v>
      </c>
      <c r="M178" s="29">
        <f t="shared" si="6"/>
        <v>3.5999999999999996</v>
      </c>
      <c r="N178" s="29">
        <f t="shared" si="7"/>
        <v>2.4000000000000004</v>
      </c>
    </row>
    <row r="179" spans="1:14" ht="15">
      <c r="A179" s="161">
        <v>17</v>
      </c>
      <c r="B179" s="191" t="s">
        <v>215</v>
      </c>
      <c r="C179" s="108" t="s">
        <v>51</v>
      </c>
      <c r="D179" s="108" t="s">
        <v>284</v>
      </c>
      <c r="E179" s="131">
        <v>72</v>
      </c>
      <c r="M179" s="29">
        <f t="shared" si="6"/>
        <v>43.199999999999996</v>
      </c>
      <c r="N179" s="29">
        <f t="shared" si="7"/>
        <v>28.8</v>
      </c>
    </row>
    <row r="180" spans="1:14" ht="15">
      <c r="A180" s="161">
        <v>18</v>
      </c>
      <c r="B180" s="147" t="s">
        <v>216</v>
      </c>
      <c r="C180" s="108" t="s">
        <v>51</v>
      </c>
      <c r="D180" s="108" t="s">
        <v>284</v>
      </c>
      <c r="E180" s="131">
        <v>42</v>
      </c>
      <c r="M180" s="29">
        <f t="shared" si="6"/>
        <v>25.2</v>
      </c>
      <c r="N180" s="29">
        <f t="shared" si="7"/>
        <v>16.8</v>
      </c>
    </row>
    <row r="181" spans="1:14" ht="15">
      <c r="A181" s="161">
        <v>19</v>
      </c>
      <c r="B181" s="153" t="s">
        <v>217</v>
      </c>
      <c r="C181" s="111" t="s">
        <v>218</v>
      </c>
      <c r="D181" s="108" t="s">
        <v>284</v>
      </c>
      <c r="E181" s="131">
        <v>9</v>
      </c>
      <c r="M181" s="29">
        <f t="shared" si="6"/>
        <v>5.3999999999999995</v>
      </c>
      <c r="N181" s="29">
        <f t="shared" si="7"/>
        <v>3.6</v>
      </c>
    </row>
    <row r="182" spans="1:14" ht="15">
      <c r="A182" s="161">
        <v>20</v>
      </c>
      <c r="B182" s="109" t="s">
        <v>219</v>
      </c>
      <c r="C182" s="108" t="s">
        <v>9</v>
      </c>
      <c r="D182" s="108" t="s">
        <v>283</v>
      </c>
      <c r="E182" s="131">
        <v>42</v>
      </c>
      <c r="M182" s="29">
        <f t="shared" si="6"/>
        <v>25.2</v>
      </c>
      <c r="N182" s="29">
        <f t="shared" si="7"/>
        <v>16.8</v>
      </c>
    </row>
    <row r="183" spans="1:14" ht="25.5">
      <c r="A183" s="161">
        <v>21</v>
      </c>
      <c r="B183" s="188" t="s">
        <v>220</v>
      </c>
      <c r="C183" s="108" t="s">
        <v>19</v>
      </c>
      <c r="D183" s="108" t="s">
        <v>284</v>
      </c>
      <c r="E183" s="131">
        <v>96</v>
      </c>
      <c r="M183" s="29">
        <f t="shared" si="6"/>
        <v>57.599999999999994</v>
      </c>
      <c r="N183" s="29">
        <f t="shared" si="7"/>
        <v>38.400000000000006</v>
      </c>
    </row>
    <row r="184" spans="1:14" ht="25.5">
      <c r="A184" s="161">
        <v>22</v>
      </c>
      <c r="B184" s="147" t="s">
        <v>221</v>
      </c>
      <c r="C184" s="196" t="s">
        <v>46</v>
      </c>
      <c r="D184" s="108" t="s">
        <v>284</v>
      </c>
      <c r="E184" s="131">
        <v>90</v>
      </c>
      <c r="M184" s="29">
        <f t="shared" si="6"/>
        <v>54</v>
      </c>
      <c r="N184" s="29">
        <f t="shared" si="7"/>
        <v>36</v>
      </c>
    </row>
    <row r="185" spans="1:14" ht="15">
      <c r="A185" s="161">
        <v>23</v>
      </c>
      <c r="B185" s="153" t="s">
        <v>222</v>
      </c>
      <c r="C185" s="108" t="s">
        <v>20</v>
      </c>
      <c r="D185" s="108" t="s">
        <v>284</v>
      </c>
      <c r="E185" s="131">
        <v>90</v>
      </c>
      <c r="M185" s="29">
        <f t="shared" si="6"/>
        <v>54</v>
      </c>
      <c r="N185" s="29">
        <f t="shared" si="7"/>
        <v>36</v>
      </c>
    </row>
    <row r="186" spans="1:14" ht="25.5">
      <c r="A186" s="161">
        <v>24</v>
      </c>
      <c r="B186" s="109" t="s">
        <v>223</v>
      </c>
      <c r="C186" s="108" t="s">
        <v>224</v>
      </c>
      <c r="D186" s="108" t="s">
        <v>284</v>
      </c>
      <c r="E186" s="131">
        <v>27</v>
      </c>
      <c r="M186" s="29">
        <f t="shared" si="6"/>
        <v>16.2</v>
      </c>
      <c r="N186" s="29">
        <f t="shared" si="7"/>
        <v>10.8</v>
      </c>
    </row>
    <row r="187" spans="1:14" ht="15">
      <c r="A187" s="161">
        <v>25</v>
      </c>
      <c r="B187" s="190" t="s">
        <v>351</v>
      </c>
      <c r="C187" s="155" t="s">
        <v>225</v>
      </c>
      <c r="D187" s="108" t="s">
        <v>284</v>
      </c>
      <c r="E187" s="131">
        <v>18</v>
      </c>
      <c r="M187" s="29">
        <f t="shared" si="6"/>
        <v>10.799999999999999</v>
      </c>
      <c r="N187" s="29">
        <f t="shared" si="7"/>
        <v>7.2</v>
      </c>
    </row>
    <row r="188" spans="1:14" ht="25.5">
      <c r="A188" s="161">
        <v>26</v>
      </c>
      <c r="B188" s="109" t="s">
        <v>226</v>
      </c>
      <c r="C188" s="108" t="s">
        <v>224</v>
      </c>
      <c r="D188" s="108" t="s">
        <v>284</v>
      </c>
      <c r="E188" s="131">
        <v>36</v>
      </c>
      <c r="M188" s="29">
        <f t="shared" si="6"/>
        <v>21.599999999999998</v>
      </c>
      <c r="N188" s="29">
        <f t="shared" si="7"/>
        <v>14.4</v>
      </c>
    </row>
    <row r="189" spans="1:14" ht="25.5">
      <c r="A189" s="161">
        <v>27</v>
      </c>
      <c r="B189" s="153" t="s">
        <v>227</v>
      </c>
      <c r="C189" s="111" t="s">
        <v>52</v>
      </c>
      <c r="D189" s="108" t="s">
        <v>284</v>
      </c>
      <c r="E189" s="131">
        <v>5</v>
      </c>
      <c r="M189" s="29">
        <f t="shared" si="6"/>
        <v>3</v>
      </c>
      <c r="N189" s="29">
        <f t="shared" si="7"/>
        <v>2</v>
      </c>
    </row>
    <row r="190" spans="1:14" ht="15">
      <c r="A190" s="161">
        <v>28</v>
      </c>
      <c r="B190" s="188" t="s">
        <v>228</v>
      </c>
      <c r="C190" s="111" t="s">
        <v>45</v>
      </c>
      <c r="D190" s="108" t="s">
        <v>284</v>
      </c>
      <c r="E190" s="131">
        <v>30</v>
      </c>
      <c r="M190" s="29">
        <f t="shared" si="6"/>
        <v>18</v>
      </c>
      <c r="N190" s="29">
        <f t="shared" si="7"/>
        <v>12</v>
      </c>
    </row>
    <row r="191" spans="1:14" ht="25.5">
      <c r="A191" s="161">
        <v>29</v>
      </c>
      <c r="B191" s="153" t="s">
        <v>229</v>
      </c>
      <c r="C191" s="108" t="s">
        <v>8</v>
      </c>
      <c r="D191" s="108" t="s">
        <v>284</v>
      </c>
      <c r="E191" s="131">
        <v>42</v>
      </c>
      <c r="M191" s="29">
        <f t="shared" si="6"/>
        <v>25.2</v>
      </c>
      <c r="N191" s="29">
        <f t="shared" si="7"/>
        <v>16.8</v>
      </c>
    </row>
    <row r="192" spans="1:14" ht="15">
      <c r="A192" s="161">
        <v>30</v>
      </c>
      <c r="B192" s="192" t="s">
        <v>348</v>
      </c>
      <c r="C192" s="108" t="s">
        <v>9</v>
      </c>
      <c r="D192" s="108" t="s">
        <v>283</v>
      </c>
      <c r="E192" s="131">
        <v>30</v>
      </c>
      <c r="M192" s="29">
        <f t="shared" si="6"/>
        <v>18</v>
      </c>
      <c r="N192" s="29">
        <f t="shared" si="7"/>
        <v>12</v>
      </c>
    </row>
    <row r="193" spans="1:14" ht="25.5">
      <c r="A193" s="161">
        <v>31</v>
      </c>
      <c r="B193" s="188" t="s">
        <v>231</v>
      </c>
      <c r="C193" s="149" t="s">
        <v>65</v>
      </c>
      <c r="D193" s="108" t="s">
        <v>284</v>
      </c>
      <c r="E193" s="131">
        <v>36</v>
      </c>
      <c r="M193" s="29">
        <f t="shared" si="6"/>
        <v>21.599999999999998</v>
      </c>
      <c r="N193" s="29">
        <f t="shared" si="7"/>
        <v>14.4</v>
      </c>
    </row>
    <row r="194" spans="1:14" ht="15">
      <c r="A194" s="161">
        <v>32</v>
      </c>
      <c r="B194" s="153" t="s">
        <v>232</v>
      </c>
      <c r="C194" s="108" t="s">
        <v>10</v>
      </c>
      <c r="D194" s="108" t="s">
        <v>284</v>
      </c>
      <c r="E194" s="131">
        <v>18</v>
      </c>
      <c r="M194" s="29">
        <f t="shared" si="6"/>
        <v>10.799999999999999</v>
      </c>
      <c r="N194" s="29">
        <f t="shared" si="7"/>
        <v>7.2</v>
      </c>
    </row>
    <row r="195" spans="1:14" ht="15">
      <c r="A195" s="161">
        <v>33</v>
      </c>
      <c r="B195" s="188" t="s">
        <v>233</v>
      </c>
      <c r="C195" s="108" t="s">
        <v>8</v>
      </c>
      <c r="D195" s="108" t="s">
        <v>284</v>
      </c>
      <c r="E195" s="131">
        <v>9</v>
      </c>
      <c r="M195" s="29">
        <f t="shared" si="6"/>
        <v>5.3999999999999995</v>
      </c>
      <c r="N195" s="29">
        <f t="shared" si="7"/>
        <v>3.6</v>
      </c>
    </row>
    <row r="196" spans="1:14" ht="25.5">
      <c r="A196" s="161">
        <v>34</v>
      </c>
      <c r="B196" s="188" t="s">
        <v>234</v>
      </c>
      <c r="C196" s="108" t="s">
        <v>8</v>
      </c>
      <c r="D196" s="108" t="s">
        <v>283</v>
      </c>
      <c r="E196" s="131">
        <v>30</v>
      </c>
      <c r="M196" s="29">
        <f t="shared" si="6"/>
        <v>18</v>
      </c>
      <c r="N196" s="29">
        <f t="shared" si="7"/>
        <v>12</v>
      </c>
    </row>
    <row r="197" spans="1:14" ht="25.5">
      <c r="A197" s="161">
        <v>35</v>
      </c>
      <c r="B197" s="188" t="s">
        <v>235</v>
      </c>
      <c r="C197" s="108" t="s">
        <v>11</v>
      </c>
      <c r="D197" s="108" t="s">
        <v>283</v>
      </c>
      <c r="E197" s="131">
        <v>24</v>
      </c>
      <c r="M197" s="29">
        <f t="shared" si="6"/>
        <v>14.399999999999999</v>
      </c>
      <c r="N197" s="29">
        <f t="shared" si="7"/>
        <v>9.600000000000001</v>
      </c>
    </row>
    <row r="198" spans="1:14" ht="15">
      <c r="A198" s="161">
        <v>36</v>
      </c>
      <c r="B198" s="151" t="s">
        <v>349</v>
      </c>
      <c r="C198" s="108" t="s">
        <v>8</v>
      </c>
      <c r="D198" s="108" t="s">
        <v>284</v>
      </c>
      <c r="E198" s="131">
        <v>9</v>
      </c>
      <c r="M198" s="29">
        <f t="shared" si="6"/>
        <v>5.3999999999999995</v>
      </c>
      <c r="N198" s="29">
        <f t="shared" si="7"/>
        <v>3.6</v>
      </c>
    </row>
    <row r="199" spans="1:14" ht="19.5" customHeight="1">
      <c r="A199" s="161">
        <v>37</v>
      </c>
      <c r="B199" s="193" t="s">
        <v>237</v>
      </c>
      <c r="C199" s="108" t="s">
        <v>12</v>
      </c>
      <c r="D199" s="108" t="s">
        <v>283</v>
      </c>
      <c r="E199" s="131">
        <v>48</v>
      </c>
      <c r="M199" s="29">
        <f t="shared" si="6"/>
        <v>28.799999999999997</v>
      </c>
      <c r="N199" s="29">
        <f t="shared" si="7"/>
        <v>19.200000000000003</v>
      </c>
    </row>
    <row r="200" spans="1:14" ht="15">
      <c r="A200" s="161">
        <v>38</v>
      </c>
      <c r="B200" s="153" t="s">
        <v>238</v>
      </c>
      <c r="C200" s="111" t="s">
        <v>44</v>
      </c>
      <c r="D200" s="108" t="s">
        <v>284</v>
      </c>
      <c r="E200" s="131">
        <v>24</v>
      </c>
      <c r="M200" s="29">
        <f t="shared" si="6"/>
        <v>14.399999999999999</v>
      </c>
      <c r="N200" s="29">
        <f t="shared" si="7"/>
        <v>9.600000000000001</v>
      </c>
    </row>
    <row r="201" spans="1:14" ht="15">
      <c r="A201" s="161">
        <v>39</v>
      </c>
      <c r="B201" s="109" t="s">
        <v>239</v>
      </c>
      <c r="C201" s="111" t="s">
        <v>64</v>
      </c>
      <c r="D201" s="108" t="s">
        <v>284</v>
      </c>
      <c r="E201" s="131">
        <v>6</v>
      </c>
      <c r="M201" s="29">
        <f t="shared" si="6"/>
        <v>3.5999999999999996</v>
      </c>
      <c r="N201" s="29">
        <f t="shared" si="7"/>
        <v>2.4000000000000004</v>
      </c>
    </row>
    <row r="202" spans="1:14" ht="15">
      <c r="A202" s="161">
        <v>40</v>
      </c>
      <c r="B202" s="109" t="s">
        <v>240</v>
      </c>
      <c r="C202" s="111" t="s">
        <v>64</v>
      </c>
      <c r="D202" s="108" t="s">
        <v>284</v>
      </c>
      <c r="E202" s="131">
        <v>6</v>
      </c>
      <c r="M202" s="29">
        <f t="shared" si="6"/>
        <v>3.5999999999999996</v>
      </c>
      <c r="N202" s="29">
        <f t="shared" si="7"/>
        <v>2.4000000000000004</v>
      </c>
    </row>
    <row r="203" spans="1:14" ht="45" customHeight="1">
      <c r="A203" s="161">
        <v>41</v>
      </c>
      <c r="B203" s="188" t="s">
        <v>352</v>
      </c>
      <c r="C203" s="108" t="s">
        <v>13</v>
      </c>
      <c r="D203" s="108" t="s">
        <v>284</v>
      </c>
      <c r="E203" s="131">
        <v>720</v>
      </c>
      <c r="M203" s="29">
        <f t="shared" si="6"/>
        <v>432</v>
      </c>
      <c r="N203" s="29">
        <f t="shared" si="7"/>
        <v>288</v>
      </c>
    </row>
    <row r="204" spans="1:14" ht="48" customHeight="1" thickBot="1">
      <c r="A204" s="162">
        <v>42</v>
      </c>
      <c r="B204" s="197" t="s">
        <v>241</v>
      </c>
      <c r="C204" s="135" t="s">
        <v>14</v>
      </c>
      <c r="D204" s="135" t="s">
        <v>284</v>
      </c>
      <c r="E204" s="136">
        <v>240</v>
      </c>
      <c r="M204" s="29">
        <f t="shared" si="6"/>
        <v>144</v>
      </c>
      <c r="N204" s="29">
        <f t="shared" si="7"/>
        <v>96</v>
      </c>
    </row>
    <row r="205" spans="13:14" ht="15">
      <c r="M205" s="29">
        <f aca="true" t="shared" si="8" ref="M205:M256">E205*60%</f>
        <v>0</v>
      </c>
      <c r="N205" s="29">
        <f aca="true" t="shared" si="9" ref="N205:N256">E205*40%</f>
        <v>0</v>
      </c>
    </row>
    <row r="206" spans="13:14" ht="15">
      <c r="M206" s="29">
        <f t="shared" si="8"/>
        <v>0</v>
      </c>
      <c r="N206" s="29">
        <f t="shared" si="9"/>
        <v>0</v>
      </c>
    </row>
    <row r="207" spans="1:14" ht="15">
      <c r="A207" s="165" t="s">
        <v>363</v>
      </c>
      <c r="M207" s="29">
        <f t="shared" si="8"/>
        <v>0</v>
      </c>
      <c r="N207" s="29">
        <f t="shared" si="9"/>
        <v>0</v>
      </c>
    </row>
    <row r="208" spans="1:14" ht="15">
      <c r="A208" s="165" t="s">
        <v>364</v>
      </c>
      <c r="M208" s="29">
        <f t="shared" si="8"/>
        <v>0</v>
      </c>
      <c r="N208" s="29">
        <f t="shared" si="9"/>
        <v>0</v>
      </c>
    </row>
    <row r="209" spans="1:14" ht="15">
      <c r="A209" s="166"/>
      <c r="M209" s="29">
        <f t="shared" si="8"/>
        <v>0</v>
      </c>
      <c r="N209" s="29">
        <f t="shared" si="9"/>
        <v>0</v>
      </c>
    </row>
    <row r="210" spans="1:14" ht="15.75" thickBot="1">
      <c r="A210" s="167" t="s">
        <v>279</v>
      </c>
      <c r="M210" s="29">
        <f t="shared" si="8"/>
        <v>0</v>
      </c>
      <c r="N210" s="29">
        <f t="shared" si="9"/>
        <v>0</v>
      </c>
    </row>
    <row r="211" spans="1:14" ht="36.75" thickBot="1">
      <c r="A211" s="138" t="s">
        <v>0</v>
      </c>
      <c r="B211" s="139" t="s">
        <v>280</v>
      </c>
      <c r="C211" s="139" t="s">
        <v>21</v>
      </c>
      <c r="D211" s="139" t="s">
        <v>281</v>
      </c>
      <c r="E211" s="140" t="s">
        <v>282</v>
      </c>
      <c r="F211" s="137" t="s">
        <v>285</v>
      </c>
      <c r="G211" s="101" t="s">
        <v>286</v>
      </c>
      <c r="H211" s="101" t="s">
        <v>287</v>
      </c>
      <c r="I211" s="101" t="s">
        <v>288</v>
      </c>
      <c r="J211" s="101" t="s">
        <v>3</v>
      </c>
      <c r="K211" s="102" t="s">
        <v>289</v>
      </c>
      <c r="M211" s="29" t="e">
        <f t="shared" si="8"/>
        <v>#VALUE!</v>
      </c>
      <c r="N211" s="29" t="e">
        <f t="shared" si="9"/>
        <v>#VALUE!</v>
      </c>
    </row>
    <row r="212" spans="1:14" ht="15">
      <c r="A212" s="158">
        <v>1</v>
      </c>
      <c r="B212" s="159" t="s">
        <v>59</v>
      </c>
      <c r="C212" s="160" t="s">
        <v>29</v>
      </c>
      <c r="D212" s="128" t="s">
        <v>284</v>
      </c>
      <c r="E212" s="129">
        <v>132</v>
      </c>
      <c r="M212" s="29">
        <f t="shared" si="8"/>
        <v>79.2</v>
      </c>
      <c r="N212" s="29">
        <f t="shared" si="9"/>
        <v>52.800000000000004</v>
      </c>
    </row>
    <row r="213" spans="1:14" ht="15">
      <c r="A213" s="161">
        <v>2</v>
      </c>
      <c r="B213" s="109" t="s">
        <v>354</v>
      </c>
      <c r="C213" s="110" t="s">
        <v>29</v>
      </c>
      <c r="D213" s="108" t="s">
        <v>284</v>
      </c>
      <c r="E213" s="131">
        <v>9</v>
      </c>
      <c r="M213" s="29">
        <f t="shared" si="8"/>
        <v>5.3999999999999995</v>
      </c>
      <c r="N213" s="29">
        <f t="shared" si="9"/>
        <v>3.6</v>
      </c>
    </row>
    <row r="214" spans="1:14" ht="15.75" thickBot="1">
      <c r="A214" s="162">
        <v>3</v>
      </c>
      <c r="B214" s="174" t="s">
        <v>244</v>
      </c>
      <c r="C214" s="198" t="s">
        <v>53</v>
      </c>
      <c r="D214" s="135" t="s">
        <v>284</v>
      </c>
      <c r="E214" s="136">
        <v>24</v>
      </c>
      <c r="M214" s="29">
        <f t="shared" si="8"/>
        <v>14.399999999999999</v>
      </c>
      <c r="N214" s="29">
        <f t="shared" si="9"/>
        <v>9.600000000000001</v>
      </c>
    </row>
    <row r="215" spans="1:14" s="29" customFormat="1" ht="15">
      <c r="A215" s="155"/>
      <c r="B215" s="201"/>
      <c r="C215" s="149"/>
      <c r="D215" s="155"/>
      <c r="E215" s="155"/>
      <c r="M215" s="29">
        <f t="shared" si="8"/>
        <v>0</v>
      </c>
      <c r="N215" s="29">
        <f t="shared" si="9"/>
        <v>0</v>
      </c>
    </row>
    <row r="216" spans="1:14" s="29" customFormat="1" ht="15">
      <c r="A216" s="155"/>
      <c r="B216" s="201"/>
      <c r="C216" s="149"/>
      <c r="D216" s="155"/>
      <c r="E216" s="155"/>
      <c r="M216" s="29">
        <f t="shared" si="8"/>
        <v>0</v>
      </c>
      <c r="N216" s="29">
        <f t="shared" si="9"/>
        <v>0</v>
      </c>
    </row>
    <row r="217" spans="1:14" ht="15">
      <c r="A217" s="165" t="s">
        <v>355</v>
      </c>
      <c r="M217" s="29">
        <f t="shared" si="8"/>
        <v>0</v>
      </c>
      <c r="N217" s="29">
        <f t="shared" si="9"/>
        <v>0</v>
      </c>
    </row>
    <row r="218" spans="1:14" ht="15">
      <c r="A218" s="165" t="s">
        <v>356</v>
      </c>
      <c r="M218" s="29">
        <f t="shared" si="8"/>
        <v>0</v>
      </c>
      <c r="N218" s="29">
        <f t="shared" si="9"/>
        <v>0</v>
      </c>
    </row>
    <row r="219" spans="1:14" ht="15">
      <c r="A219" s="166"/>
      <c r="M219" s="29">
        <f t="shared" si="8"/>
        <v>0</v>
      </c>
      <c r="N219" s="29">
        <f t="shared" si="9"/>
        <v>0</v>
      </c>
    </row>
    <row r="220" spans="1:14" ht="15.75" thickBot="1">
      <c r="A220" s="167" t="s">
        <v>279</v>
      </c>
      <c r="M220" s="29">
        <f t="shared" si="8"/>
        <v>0</v>
      </c>
      <c r="N220" s="29">
        <f t="shared" si="9"/>
        <v>0</v>
      </c>
    </row>
    <row r="221" spans="1:14" ht="36.75" thickBot="1">
      <c r="A221" s="138" t="s">
        <v>0</v>
      </c>
      <c r="B221" s="139" t="s">
        <v>280</v>
      </c>
      <c r="C221" s="139" t="s">
        <v>21</v>
      </c>
      <c r="D221" s="139" t="s">
        <v>281</v>
      </c>
      <c r="E221" s="140" t="s">
        <v>282</v>
      </c>
      <c r="F221" s="137" t="s">
        <v>285</v>
      </c>
      <c r="G221" s="101" t="s">
        <v>286</v>
      </c>
      <c r="H221" s="101" t="s">
        <v>287</v>
      </c>
      <c r="I221" s="101" t="s">
        <v>288</v>
      </c>
      <c r="J221" s="101" t="s">
        <v>3</v>
      </c>
      <c r="K221" s="102" t="s">
        <v>289</v>
      </c>
      <c r="M221" s="29" t="e">
        <f t="shared" si="8"/>
        <v>#VALUE!</v>
      </c>
      <c r="N221" s="29" t="e">
        <f t="shared" si="9"/>
        <v>#VALUE!</v>
      </c>
    </row>
    <row r="222" spans="1:14" ht="31.5" customHeight="1">
      <c r="A222" s="158">
        <v>1</v>
      </c>
      <c r="B222" s="126" t="s">
        <v>263</v>
      </c>
      <c r="C222" s="128" t="s">
        <v>254</v>
      </c>
      <c r="D222" s="128" t="s">
        <v>284</v>
      </c>
      <c r="E222" s="129">
        <v>12</v>
      </c>
      <c r="M222" s="29">
        <f t="shared" si="8"/>
        <v>7.199999999999999</v>
      </c>
      <c r="N222" s="29">
        <f t="shared" si="9"/>
        <v>4.800000000000001</v>
      </c>
    </row>
    <row r="223" spans="1:14" ht="15">
      <c r="A223" s="161">
        <v>2</v>
      </c>
      <c r="B223" s="113" t="s">
        <v>30</v>
      </c>
      <c r="C223" s="110" t="s">
        <v>31</v>
      </c>
      <c r="D223" s="108" t="s">
        <v>284</v>
      </c>
      <c r="E223" s="131">
        <v>12</v>
      </c>
      <c r="M223" s="29">
        <f t="shared" si="8"/>
        <v>7.199999999999999</v>
      </c>
      <c r="N223" s="29">
        <f t="shared" si="9"/>
        <v>4.800000000000001</v>
      </c>
    </row>
    <row r="224" spans="1:14" ht="15">
      <c r="A224" s="161">
        <v>3</v>
      </c>
      <c r="B224" s="113" t="s">
        <v>245</v>
      </c>
      <c r="C224" s="111" t="s">
        <v>31</v>
      </c>
      <c r="D224" s="108" t="s">
        <v>284</v>
      </c>
      <c r="E224" s="131">
        <v>24</v>
      </c>
      <c r="M224" s="29">
        <f t="shared" si="8"/>
        <v>14.399999999999999</v>
      </c>
      <c r="N224" s="29">
        <f t="shared" si="9"/>
        <v>9.600000000000001</v>
      </c>
    </row>
    <row r="225" spans="1:14" ht="25.5">
      <c r="A225" s="161">
        <v>4</v>
      </c>
      <c r="B225" s="199" t="s">
        <v>246</v>
      </c>
      <c r="C225" s="110" t="s">
        <v>31</v>
      </c>
      <c r="D225" s="108" t="s">
        <v>284</v>
      </c>
      <c r="E225" s="131">
        <v>18</v>
      </c>
      <c r="M225" s="29">
        <f t="shared" si="8"/>
        <v>10.799999999999999</v>
      </c>
      <c r="N225" s="29">
        <f t="shared" si="9"/>
        <v>7.2</v>
      </c>
    </row>
    <row r="226" spans="1:14" ht="15">
      <c r="A226" s="161">
        <v>5</v>
      </c>
      <c r="B226" s="113" t="s">
        <v>247</v>
      </c>
      <c r="C226" s="187" t="s">
        <v>31</v>
      </c>
      <c r="D226" s="108" t="s">
        <v>284</v>
      </c>
      <c r="E226" s="131">
        <v>9</v>
      </c>
      <c r="M226" s="29">
        <f t="shared" si="8"/>
        <v>5.3999999999999995</v>
      </c>
      <c r="N226" s="29">
        <f t="shared" si="9"/>
        <v>3.6</v>
      </c>
    </row>
    <row r="227" spans="1:14" ht="25.5">
      <c r="A227" s="161">
        <v>6</v>
      </c>
      <c r="B227" s="199" t="s">
        <v>248</v>
      </c>
      <c r="C227" s="111" t="s">
        <v>31</v>
      </c>
      <c r="D227" s="108" t="s">
        <v>284</v>
      </c>
      <c r="E227" s="131">
        <v>36</v>
      </c>
      <c r="M227" s="29">
        <f t="shared" si="8"/>
        <v>21.599999999999998</v>
      </c>
      <c r="N227" s="29">
        <f t="shared" si="9"/>
        <v>14.4</v>
      </c>
    </row>
    <row r="228" spans="1:14" ht="25.5">
      <c r="A228" s="161">
        <v>7</v>
      </c>
      <c r="B228" s="199" t="s">
        <v>249</v>
      </c>
      <c r="C228" s="108" t="s">
        <v>250</v>
      </c>
      <c r="D228" s="108" t="s">
        <v>284</v>
      </c>
      <c r="E228" s="131">
        <v>36</v>
      </c>
      <c r="M228" s="29">
        <f t="shared" si="8"/>
        <v>21.599999999999998</v>
      </c>
      <c r="N228" s="29">
        <f t="shared" si="9"/>
        <v>14.4</v>
      </c>
    </row>
    <row r="229" spans="1:14" ht="38.25">
      <c r="A229" s="161">
        <v>8</v>
      </c>
      <c r="B229" s="113" t="s">
        <v>251</v>
      </c>
      <c r="C229" s="108" t="s">
        <v>250</v>
      </c>
      <c r="D229" s="108" t="s">
        <v>284</v>
      </c>
      <c r="E229" s="131">
        <v>120</v>
      </c>
      <c r="M229" s="29">
        <f t="shared" si="8"/>
        <v>72</v>
      </c>
      <c r="N229" s="29">
        <f t="shared" si="9"/>
        <v>48</v>
      </c>
    </row>
    <row r="230" spans="1:14" ht="15.75" thickBot="1">
      <c r="A230" s="162">
        <v>9</v>
      </c>
      <c r="B230" s="200" t="s">
        <v>252</v>
      </c>
      <c r="C230" s="135" t="s">
        <v>253</v>
      </c>
      <c r="D230" s="135" t="s">
        <v>284</v>
      </c>
      <c r="E230" s="136">
        <v>24</v>
      </c>
      <c r="M230" s="29">
        <f t="shared" si="8"/>
        <v>14.399999999999999</v>
      </c>
      <c r="N230" s="29">
        <f t="shared" si="9"/>
        <v>9.600000000000001</v>
      </c>
    </row>
    <row r="231" spans="13:14" ht="15">
      <c r="M231" s="29">
        <f t="shared" si="8"/>
        <v>0</v>
      </c>
      <c r="N231" s="29">
        <f t="shared" si="9"/>
        <v>0</v>
      </c>
    </row>
    <row r="232" spans="13:14" s="29" customFormat="1" ht="15">
      <c r="M232" s="29">
        <f t="shared" si="8"/>
        <v>0</v>
      </c>
      <c r="N232" s="29">
        <f t="shared" si="9"/>
        <v>0</v>
      </c>
    </row>
    <row r="233" spans="1:14" ht="15">
      <c r="A233" s="165" t="s">
        <v>36</v>
      </c>
      <c r="M233" s="29">
        <f t="shared" si="8"/>
        <v>0</v>
      </c>
      <c r="N233" s="29">
        <f t="shared" si="9"/>
        <v>0</v>
      </c>
    </row>
    <row r="234" spans="1:14" ht="15">
      <c r="A234" s="165" t="s">
        <v>358</v>
      </c>
      <c r="M234" s="29">
        <f t="shared" si="8"/>
        <v>0</v>
      </c>
      <c r="N234" s="29">
        <f t="shared" si="9"/>
        <v>0</v>
      </c>
    </row>
    <row r="235" spans="13:14" ht="15">
      <c r="M235" s="29">
        <f t="shared" si="8"/>
        <v>0</v>
      </c>
      <c r="N235" s="29">
        <f t="shared" si="9"/>
        <v>0</v>
      </c>
    </row>
    <row r="236" spans="1:14" ht="15.75" thickBot="1">
      <c r="A236" s="167" t="s">
        <v>279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M236" s="29">
        <f t="shared" si="8"/>
        <v>0</v>
      </c>
      <c r="N236" s="29">
        <f t="shared" si="9"/>
        <v>0</v>
      </c>
    </row>
    <row r="237" spans="1:14" ht="36.75" thickBot="1">
      <c r="A237" s="138" t="s">
        <v>0</v>
      </c>
      <c r="B237" s="139" t="s">
        <v>280</v>
      </c>
      <c r="C237" s="139" t="s">
        <v>21</v>
      </c>
      <c r="D237" s="139" t="s">
        <v>281</v>
      </c>
      <c r="E237" s="140" t="s">
        <v>282</v>
      </c>
      <c r="F237" s="137" t="s">
        <v>285</v>
      </c>
      <c r="G237" s="101" t="s">
        <v>286</v>
      </c>
      <c r="H237" s="101" t="s">
        <v>287</v>
      </c>
      <c r="I237" s="101" t="s">
        <v>288</v>
      </c>
      <c r="J237" s="101" t="s">
        <v>3</v>
      </c>
      <c r="K237" s="102" t="s">
        <v>289</v>
      </c>
      <c r="M237" s="29" t="e">
        <f t="shared" si="8"/>
        <v>#VALUE!</v>
      </c>
      <c r="N237" s="29" t="e">
        <f t="shared" si="9"/>
        <v>#VALUE!</v>
      </c>
    </row>
    <row r="238" spans="1:14" ht="90" thickBot="1">
      <c r="A238" s="202">
        <v>1</v>
      </c>
      <c r="B238" s="203" t="s">
        <v>357</v>
      </c>
      <c r="C238" s="204" t="s">
        <v>23</v>
      </c>
      <c r="D238" s="205" t="s">
        <v>283</v>
      </c>
      <c r="E238" s="206">
        <v>720</v>
      </c>
      <c r="M238" s="29">
        <f t="shared" si="8"/>
        <v>432</v>
      </c>
      <c r="N238" s="29">
        <f t="shared" si="9"/>
        <v>288</v>
      </c>
    </row>
    <row r="239" spans="13:14" ht="15">
      <c r="M239" s="29">
        <f t="shared" si="8"/>
        <v>0</v>
      </c>
      <c r="N239" s="29">
        <f t="shared" si="9"/>
        <v>0</v>
      </c>
    </row>
    <row r="240" spans="1:14" ht="15">
      <c r="A240" s="165" t="s">
        <v>359</v>
      </c>
      <c r="M240" s="29">
        <f t="shared" si="8"/>
        <v>0</v>
      </c>
      <c r="N240" s="29">
        <f t="shared" si="9"/>
        <v>0</v>
      </c>
    </row>
    <row r="241" spans="1:14" ht="15">
      <c r="A241" s="166" t="s">
        <v>360</v>
      </c>
      <c r="M241" s="29">
        <f t="shared" si="8"/>
        <v>0</v>
      </c>
      <c r="N241" s="29">
        <f t="shared" si="9"/>
        <v>0</v>
      </c>
    </row>
    <row r="242" spans="13:14" ht="15">
      <c r="M242" s="29">
        <f t="shared" si="8"/>
        <v>0</v>
      </c>
      <c r="N242" s="29">
        <f t="shared" si="9"/>
        <v>0</v>
      </c>
    </row>
    <row r="243" spans="1:14" ht="15.75" thickBot="1">
      <c r="A243" s="167" t="s">
        <v>279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M243" s="29">
        <f t="shared" si="8"/>
        <v>0</v>
      </c>
      <c r="N243" s="29">
        <f t="shared" si="9"/>
        <v>0</v>
      </c>
    </row>
    <row r="244" spans="1:14" ht="36.75" thickBot="1">
      <c r="A244" s="138" t="s">
        <v>0</v>
      </c>
      <c r="B244" s="139" t="s">
        <v>280</v>
      </c>
      <c r="C244" s="139" t="s">
        <v>21</v>
      </c>
      <c r="D244" s="139" t="s">
        <v>281</v>
      </c>
      <c r="E244" s="140" t="s">
        <v>282</v>
      </c>
      <c r="F244" s="208" t="s">
        <v>285</v>
      </c>
      <c r="G244" s="139" t="s">
        <v>286</v>
      </c>
      <c r="H244" s="139" t="s">
        <v>287</v>
      </c>
      <c r="I244" s="139" t="s">
        <v>288</v>
      </c>
      <c r="J244" s="139" t="s">
        <v>3</v>
      </c>
      <c r="K244" s="140" t="s">
        <v>289</v>
      </c>
      <c r="M244" s="29" t="e">
        <f t="shared" si="8"/>
        <v>#VALUE!</v>
      </c>
      <c r="N244" s="29" t="e">
        <f t="shared" si="9"/>
        <v>#VALUE!</v>
      </c>
    </row>
    <row r="245" spans="1:14" ht="25.5">
      <c r="A245" s="158">
        <v>1</v>
      </c>
      <c r="B245" s="209" t="s">
        <v>264</v>
      </c>
      <c r="C245" s="210" t="s">
        <v>260</v>
      </c>
      <c r="D245" s="128" t="s">
        <v>284</v>
      </c>
      <c r="E245" s="129">
        <v>78</v>
      </c>
      <c r="M245" s="29">
        <f t="shared" si="8"/>
        <v>46.8</v>
      </c>
      <c r="N245" s="29">
        <f t="shared" si="9"/>
        <v>31.200000000000003</v>
      </c>
    </row>
    <row r="246" spans="1:14" ht="25.5">
      <c r="A246" s="161">
        <v>2</v>
      </c>
      <c r="B246" s="109" t="s">
        <v>265</v>
      </c>
      <c r="C246" s="149" t="s">
        <v>256</v>
      </c>
      <c r="D246" s="108" t="s">
        <v>284</v>
      </c>
      <c r="E246" s="131">
        <v>96</v>
      </c>
      <c r="M246" s="29">
        <f t="shared" si="8"/>
        <v>57.599999999999994</v>
      </c>
      <c r="N246" s="29">
        <f t="shared" si="9"/>
        <v>38.400000000000006</v>
      </c>
    </row>
    <row r="247" spans="1:14" ht="25.5">
      <c r="A247" s="161">
        <v>3</v>
      </c>
      <c r="B247" s="109" t="s">
        <v>266</v>
      </c>
      <c r="C247" s="108" t="s">
        <v>256</v>
      </c>
      <c r="D247" s="108" t="s">
        <v>284</v>
      </c>
      <c r="E247" s="131">
        <v>18</v>
      </c>
      <c r="M247" s="29">
        <f t="shared" si="8"/>
        <v>10.799999999999999</v>
      </c>
      <c r="N247" s="29">
        <f t="shared" si="9"/>
        <v>7.2</v>
      </c>
    </row>
    <row r="248" spans="1:14" ht="25.5">
      <c r="A248" s="161">
        <v>4</v>
      </c>
      <c r="B248" s="109" t="s">
        <v>267</v>
      </c>
      <c r="C248" s="108" t="s">
        <v>256</v>
      </c>
      <c r="D248" s="108" t="s">
        <v>284</v>
      </c>
      <c r="E248" s="131">
        <v>18</v>
      </c>
      <c r="M248" s="29">
        <f t="shared" si="8"/>
        <v>10.799999999999999</v>
      </c>
      <c r="N248" s="29">
        <f t="shared" si="9"/>
        <v>7.2</v>
      </c>
    </row>
    <row r="249" spans="1:14" ht="25.5">
      <c r="A249" s="161">
        <v>5</v>
      </c>
      <c r="B249" s="109" t="s">
        <v>268</v>
      </c>
      <c r="C249" s="108" t="s">
        <v>256</v>
      </c>
      <c r="D249" s="108" t="s">
        <v>284</v>
      </c>
      <c r="E249" s="131">
        <v>12</v>
      </c>
      <c r="M249" s="29">
        <f t="shared" si="8"/>
        <v>7.199999999999999</v>
      </c>
      <c r="N249" s="29">
        <f t="shared" si="9"/>
        <v>4.800000000000001</v>
      </c>
    </row>
    <row r="250" spans="1:14" ht="25.5">
      <c r="A250" s="161">
        <v>6</v>
      </c>
      <c r="B250" s="151" t="s">
        <v>269</v>
      </c>
      <c r="C250" s="207" t="s">
        <v>260</v>
      </c>
      <c r="D250" s="108" t="s">
        <v>284</v>
      </c>
      <c r="E250" s="131">
        <v>48</v>
      </c>
      <c r="M250" s="29">
        <f t="shared" si="8"/>
        <v>28.799999999999997</v>
      </c>
      <c r="N250" s="29">
        <f t="shared" si="9"/>
        <v>19.200000000000003</v>
      </c>
    </row>
    <row r="251" spans="1:14" ht="25.5">
      <c r="A251" s="161">
        <v>7</v>
      </c>
      <c r="B251" s="109" t="s">
        <v>270</v>
      </c>
      <c r="C251" s="108" t="s">
        <v>256</v>
      </c>
      <c r="D251" s="108" t="s">
        <v>284</v>
      </c>
      <c r="E251" s="131">
        <v>30</v>
      </c>
      <c r="M251" s="29">
        <f t="shared" si="8"/>
        <v>18</v>
      </c>
      <c r="N251" s="29">
        <f t="shared" si="9"/>
        <v>12</v>
      </c>
    </row>
    <row r="252" spans="1:14" ht="25.5">
      <c r="A252" s="161">
        <v>8</v>
      </c>
      <c r="B252" s="109" t="s">
        <v>271</v>
      </c>
      <c r="C252" s="108" t="s">
        <v>256</v>
      </c>
      <c r="D252" s="108" t="s">
        <v>284</v>
      </c>
      <c r="E252" s="131">
        <v>12</v>
      </c>
      <c r="M252" s="29">
        <f t="shared" si="8"/>
        <v>7.199999999999999</v>
      </c>
      <c r="N252" s="29">
        <f t="shared" si="9"/>
        <v>4.800000000000001</v>
      </c>
    </row>
    <row r="253" spans="1:14" ht="25.5">
      <c r="A253" s="161">
        <v>9</v>
      </c>
      <c r="B253" s="109" t="s">
        <v>272</v>
      </c>
      <c r="C253" s="108" t="s">
        <v>256</v>
      </c>
      <c r="D253" s="108" t="s">
        <v>284</v>
      </c>
      <c r="E253" s="131">
        <v>24</v>
      </c>
      <c r="M253" s="29">
        <f t="shared" si="8"/>
        <v>14.399999999999999</v>
      </c>
      <c r="N253" s="29">
        <f t="shared" si="9"/>
        <v>9.600000000000001</v>
      </c>
    </row>
    <row r="254" spans="1:14" ht="25.5">
      <c r="A254" s="161">
        <v>10</v>
      </c>
      <c r="B254" s="109" t="s">
        <v>273</v>
      </c>
      <c r="C254" s="108" t="s">
        <v>256</v>
      </c>
      <c r="D254" s="108" t="s">
        <v>284</v>
      </c>
      <c r="E254" s="131">
        <v>24</v>
      </c>
      <c r="M254" s="29">
        <f t="shared" si="8"/>
        <v>14.399999999999999</v>
      </c>
      <c r="N254" s="29">
        <f t="shared" si="9"/>
        <v>9.600000000000001</v>
      </c>
    </row>
    <row r="255" spans="1:14" ht="25.5">
      <c r="A255" s="161">
        <v>11</v>
      </c>
      <c r="B255" s="109" t="s">
        <v>274</v>
      </c>
      <c r="C255" s="108" t="s">
        <v>256</v>
      </c>
      <c r="D255" s="108" t="s">
        <v>284</v>
      </c>
      <c r="E255" s="131">
        <v>12</v>
      </c>
      <c r="M255" s="29">
        <f t="shared" si="8"/>
        <v>7.199999999999999</v>
      </c>
      <c r="N255" s="29">
        <f t="shared" si="9"/>
        <v>4.800000000000001</v>
      </c>
    </row>
    <row r="256" spans="1:14" ht="26.25" thickBot="1">
      <c r="A256" s="162">
        <v>12</v>
      </c>
      <c r="B256" s="174" t="s">
        <v>275</v>
      </c>
      <c r="C256" s="135" t="s">
        <v>256</v>
      </c>
      <c r="D256" s="135" t="s">
        <v>284</v>
      </c>
      <c r="E256" s="136">
        <v>54</v>
      </c>
      <c r="M256" s="29">
        <f t="shared" si="8"/>
        <v>32.4</v>
      </c>
      <c r="N256" s="29">
        <f t="shared" si="9"/>
        <v>21.6</v>
      </c>
    </row>
  </sheetData>
  <sheetProtection/>
  <mergeCells count="5">
    <mergeCell ref="A1:B1"/>
    <mergeCell ref="D1:E1"/>
    <mergeCell ref="B3:E3"/>
    <mergeCell ref="A5:E5"/>
    <mergeCell ref="A21:C21"/>
  </mergeCells>
  <hyperlinks>
    <hyperlink ref="C30" r:id="rId1" display="http://www.portalzp.pl/kody-cpv/szczegoly/pieczywo-776/"/>
    <hyperlink ref="C134" r:id="rId2" display="http://www.portalzp.pl/kody-cpv/szczegoly/wedliny-508/"/>
    <hyperlink ref="C135" r:id="rId3" display="http://www.portalzp.pl/kody-cpv/szczegoly/wedliny-508/"/>
    <hyperlink ref="C136" r:id="rId4" display="http://www.portalzp.pl/kody-cpv/szczegoly/wedliny-508/"/>
    <hyperlink ref="C184" r:id="rId5" display="http://www.portalzp.pl/kody-cpv/szczegoly/marchew-85/"/>
    <hyperlink ref="C170" r:id="rId6" display="http://www.portalzp.pl/kody-cpv/szczegoly/fasola-90/"/>
    <hyperlink ref="C171" r:id="rId7" display="http://www.portalzp.pl/kody-cpv/szczegoly/fasola-90/"/>
  </hyperlinks>
  <printOptions/>
  <pageMargins left="0" right="0" top="0" bottom="0" header="0.31496062992125984" footer="0.31496062992125984"/>
  <pageSetup horizontalDpi="600" verticalDpi="600" orientation="landscape" paperSize="9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3" sqref="A23:D34"/>
    </sheetView>
  </sheetViews>
  <sheetFormatPr defaultColWidth="9.140625" defaultRowHeight="15"/>
  <cols>
    <col min="1" max="1" width="4.00390625" style="0" customWidth="1"/>
    <col min="2" max="2" width="28.8515625" style="0" customWidth="1"/>
    <col min="3" max="3" width="13.00390625" style="0" customWidth="1"/>
    <col min="4" max="4" width="8.421875" style="0" customWidth="1"/>
    <col min="5" max="5" width="19.57421875" style="0" customWidth="1"/>
    <col min="6" max="6" width="17.00390625" style="0" customWidth="1"/>
    <col min="7" max="7" width="17.8515625" style="0" customWidth="1"/>
    <col min="8" max="8" width="12.57421875" style="0" customWidth="1"/>
  </cols>
  <sheetData>
    <row r="1" spans="1:8" ht="18">
      <c r="A1" s="96"/>
      <c r="B1" s="96"/>
      <c r="C1" s="96"/>
      <c r="D1" s="96"/>
      <c r="E1" s="96"/>
      <c r="F1" s="96"/>
      <c r="G1" s="96"/>
      <c r="H1" s="96"/>
    </row>
    <row r="2" spans="1:8" ht="18">
      <c r="A2" s="26"/>
      <c r="B2" s="26"/>
      <c r="C2" s="26"/>
      <c r="D2" s="26"/>
      <c r="E2" s="15"/>
      <c r="F2" s="15"/>
      <c r="G2" s="15"/>
      <c r="H2" s="15"/>
    </row>
    <row r="3" spans="1:8" ht="39" customHeight="1">
      <c r="A3" s="35" t="s">
        <v>0</v>
      </c>
      <c r="B3" s="35" t="s">
        <v>1</v>
      </c>
      <c r="C3" s="35" t="s">
        <v>22</v>
      </c>
      <c r="D3" s="35" t="s">
        <v>259</v>
      </c>
      <c r="E3" s="35" t="s">
        <v>3</v>
      </c>
      <c r="F3" s="35" t="s">
        <v>6</v>
      </c>
      <c r="G3" s="35" t="s">
        <v>4</v>
      </c>
      <c r="H3" s="35" t="s">
        <v>5</v>
      </c>
    </row>
    <row r="4" spans="1:8" ht="15.75" customHeight="1">
      <c r="A4" s="18">
        <v>1</v>
      </c>
      <c r="B4" s="48" t="s">
        <v>264</v>
      </c>
      <c r="C4" s="89" t="s">
        <v>260</v>
      </c>
      <c r="D4" s="18">
        <v>130</v>
      </c>
      <c r="E4" s="21">
        <v>15</v>
      </c>
      <c r="F4" s="20">
        <v>0.05</v>
      </c>
      <c r="G4" s="21">
        <f aca="true" t="shared" si="0" ref="G4:G15">E4/105%*5%</f>
        <v>0.7142857142857143</v>
      </c>
      <c r="H4" s="21">
        <f aca="true" t="shared" si="1" ref="H4:H15">D4*E4</f>
        <v>1950</v>
      </c>
    </row>
    <row r="5" spans="1:8" ht="18" customHeight="1">
      <c r="A5" s="18">
        <v>2</v>
      </c>
      <c r="B5" s="33" t="s">
        <v>265</v>
      </c>
      <c r="C5" s="15" t="s">
        <v>256</v>
      </c>
      <c r="D5" s="18">
        <v>160</v>
      </c>
      <c r="E5" s="21">
        <v>13</v>
      </c>
      <c r="F5" s="20">
        <v>0.05</v>
      </c>
      <c r="G5" s="21">
        <f t="shared" si="0"/>
        <v>0.6190476190476191</v>
      </c>
      <c r="H5" s="21">
        <f t="shared" si="1"/>
        <v>2080</v>
      </c>
    </row>
    <row r="6" spans="1:8" ht="16.5" customHeight="1">
      <c r="A6" s="18">
        <v>3</v>
      </c>
      <c r="B6" s="33" t="s">
        <v>266</v>
      </c>
      <c r="C6" s="18" t="s">
        <v>256</v>
      </c>
      <c r="D6" s="18">
        <v>30</v>
      </c>
      <c r="E6" s="21">
        <v>14</v>
      </c>
      <c r="F6" s="20">
        <v>0.05</v>
      </c>
      <c r="G6" s="21">
        <f t="shared" si="0"/>
        <v>0.6666666666666666</v>
      </c>
      <c r="H6" s="21">
        <f t="shared" si="1"/>
        <v>420</v>
      </c>
    </row>
    <row r="7" spans="1:8" ht="15.75" customHeight="1">
      <c r="A7" s="18">
        <v>4</v>
      </c>
      <c r="B7" s="33" t="s">
        <v>267</v>
      </c>
      <c r="C7" s="18" t="s">
        <v>256</v>
      </c>
      <c r="D7" s="18">
        <v>30</v>
      </c>
      <c r="E7" s="21">
        <v>13</v>
      </c>
      <c r="F7" s="20">
        <v>0.05</v>
      </c>
      <c r="G7" s="21">
        <f t="shared" si="0"/>
        <v>0.6190476190476191</v>
      </c>
      <c r="H7" s="21">
        <f t="shared" si="1"/>
        <v>390</v>
      </c>
    </row>
    <row r="8" spans="1:8" s="29" customFormat="1" ht="17.25" customHeight="1">
      <c r="A8" s="18">
        <v>5</v>
      </c>
      <c r="B8" s="33" t="s">
        <v>268</v>
      </c>
      <c r="C8" s="18" t="s">
        <v>256</v>
      </c>
      <c r="D8" s="18">
        <v>20</v>
      </c>
      <c r="E8" s="21">
        <v>11</v>
      </c>
      <c r="F8" s="20">
        <v>0.05</v>
      </c>
      <c r="G8" s="21">
        <f t="shared" si="0"/>
        <v>0.5238095238095238</v>
      </c>
      <c r="H8" s="21">
        <f t="shared" si="1"/>
        <v>220</v>
      </c>
    </row>
    <row r="9" spans="1:8" s="29" customFormat="1" ht="17.25" customHeight="1">
      <c r="A9" s="18">
        <v>6</v>
      </c>
      <c r="B9" s="48" t="s">
        <v>269</v>
      </c>
      <c r="C9" s="89" t="s">
        <v>260</v>
      </c>
      <c r="D9" s="18">
        <v>80</v>
      </c>
      <c r="E9" s="21">
        <v>12</v>
      </c>
      <c r="F9" s="20">
        <v>0.05</v>
      </c>
      <c r="G9" s="21">
        <f t="shared" si="0"/>
        <v>0.5714285714285715</v>
      </c>
      <c r="H9" s="21">
        <f t="shared" si="1"/>
        <v>960</v>
      </c>
    </row>
    <row r="10" spans="1:8" ht="17.25" customHeight="1">
      <c r="A10" s="18">
        <v>7</v>
      </c>
      <c r="B10" s="33" t="s">
        <v>270</v>
      </c>
      <c r="C10" s="18" t="s">
        <v>256</v>
      </c>
      <c r="D10" s="18">
        <v>50</v>
      </c>
      <c r="E10" s="21">
        <v>11</v>
      </c>
      <c r="F10" s="20">
        <v>0.05</v>
      </c>
      <c r="G10" s="21">
        <f t="shared" si="0"/>
        <v>0.5238095238095238</v>
      </c>
      <c r="H10" s="21">
        <f t="shared" si="1"/>
        <v>550</v>
      </c>
    </row>
    <row r="11" spans="1:8" ht="16.5" customHeight="1">
      <c r="A11" s="18">
        <v>8</v>
      </c>
      <c r="B11" s="33" t="s">
        <v>271</v>
      </c>
      <c r="C11" s="18" t="s">
        <v>256</v>
      </c>
      <c r="D11" s="18">
        <v>20</v>
      </c>
      <c r="E11" s="21">
        <v>13</v>
      </c>
      <c r="F11" s="20">
        <v>0.05</v>
      </c>
      <c r="G11" s="21">
        <f t="shared" si="0"/>
        <v>0.6190476190476191</v>
      </c>
      <c r="H11" s="21">
        <f t="shared" si="1"/>
        <v>260</v>
      </c>
    </row>
    <row r="12" spans="1:8" ht="17.25" customHeight="1">
      <c r="A12" s="18">
        <v>9</v>
      </c>
      <c r="B12" s="33" t="s">
        <v>272</v>
      </c>
      <c r="C12" s="18" t="s">
        <v>256</v>
      </c>
      <c r="D12" s="18">
        <v>40</v>
      </c>
      <c r="E12" s="21">
        <v>15</v>
      </c>
      <c r="F12" s="20">
        <v>0.05</v>
      </c>
      <c r="G12" s="21">
        <f t="shared" si="0"/>
        <v>0.7142857142857143</v>
      </c>
      <c r="H12" s="21">
        <f t="shared" si="1"/>
        <v>600</v>
      </c>
    </row>
    <row r="13" spans="1:8" ht="16.5" customHeight="1">
      <c r="A13" s="18">
        <v>10</v>
      </c>
      <c r="B13" s="33" t="s">
        <v>273</v>
      </c>
      <c r="C13" s="18" t="s">
        <v>256</v>
      </c>
      <c r="D13" s="18">
        <v>40</v>
      </c>
      <c r="E13" s="21">
        <v>13</v>
      </c>
      <c r="F13" s="20">
        <v>0.05</v>
      </c>
      <c r="G13" s="21">
        <f t="shared" si="0"/>
        <v>0.6190476190476191</v>
      </c>
      <c r="H13" s="21">
        <f t="shared" si="1"/>
        <v>520</v>
      </c>
    </row>
    <row r="14" spans="1:8" s="29" customFormat="1" ht="16.5" customHeight="1">
      <c r="A14" s="18">
        <v>11</v>
      </c>
      <c r="B14" s="33" t="s">
        <v>274</v>
      </c>
      <c r="C14" s="18" t="s">
        <v>256</v>
      </c>
      <c r="D14" s="18">
        <v>20</v>
      </c>
      <c r="E14" s="21">
        <v>16</v>
      </c>
      <c r="F14" s="20">
        <v>0.05</v>
      </c>
      <c r="G14" s="21">
        <f t="shared" si="0"/>
        <v>0.7619047619047619</v>
      </c>
      <c r="H14" s="21">
        <f t="shared" si="1"/>
        <v>320</v>
      </c>
    </row>
    <row r="15" spans="1:8" ht="15" customHeight="1">
      <c r="A15" s="18">
        <v>12</v>
      </c>
      <c r="B15" s="33" t="s">
        <v>275</v>
      </c>
      <c r="C15" s="18" t="s">
        <v>256</v>
      </c>
      <c r="D15" s="18">
        <v>90</v>
      </c>
      <c r="E15" s="21">
        <v>16</v>
      </c>
      <c r="F15" s="20">
        <v>0.05</v>
      </c>
      <c r="G15" s="21">
        <f t="shared" si="0"/>
        <v>0.7619047619047619</v>
      </c>
      <c r="H15" s="21">
        <f t="shared" si="1"/>
        <v>1440</v>
      </c>
    </row>
    <row r="16" spans="1:8" ht="15" customHeight="1">
      <c r="A16" s="83" t="s">
        <v>33</v>
      </c>
      <c r="B16" s="83"/>
      <c r="C16" s="16"/>
      <c r="D16" s="16"/>
      <c r="E16" s="16"/>
      <c r="F16" s="16"/>
      <c r="G16" s="17">
        <f>SUM(G4:G15)</f>
        <v>7.714285714285715</v>
      </c>
      <c r="H16" s="17">
        <f>SUM(H4:H15)</f>
        <v>9710</v>
      </c>
    </row>
    <row r="17" spans="1:8" ht="15">
      <c r="A17" s="3"/>
      <c r="B17" s="3"/>
      <c r="C17" s="3"/>
      <c r="D17" s="3"/>
      <c r="E17" s="3"/>
      <c r="F17" s="3"/>
      <c r="G17" s="3"/>
      <c r="H17" s="3"/>
    </row>
    <row r="23" spans="1:4" ht="71.25">
      <c r="A23" s="18">
        <v>1</v>
      </c>
      <c r="B23" s="48" t="s">
        <v>264</v>
      </c>
      <c r="C23" s="89" t="s">
        <v>260</v>
      </c>
      <c r="D23" s="18">
        <v>130</v>
      </c>
    </row>
    <row r="24" spans="1:4" ht="71.25">
      <c r="A24" s="18">
        <v>2</v>
      </c>
      <c r="B24" s="33" t="s">
        <v>265</v>
      </c>
      <c r="C24" s="15" t="s">
        <v>256</v>
      </c>
      <c r="D24" s="18">
        <v>160</v>
      </c>
    </row>
    <row r="25" spans="1:4" ht="85.5">
      <c r="A25" s="18">
        <v>3</v>
      </c>
      <c r="B25" s="33" t="s">
        <v>266</v>
      </c>
      <c r="C25" s="18" t="s">
        <v>256</v>
      </c>
      <c r="D25" s="18">
        <v>30</v>
      </c>
    </row>
    <row r="26" spans="1:4" ht="71.25">
      <c r="A26" s="18">
        <v>4</v>
      </c>
      <c r="B26" s="33" t="s">
        <v>267</v>
      </c>
      <c r="C26" s="18" t="s">
        <v>256</v>
      </c>
      <c r="D26" s="18">
        <v>30</v>
      </c>
    </row>
    <row r="27" spans="1:4" ht="71.25">
      <c r="A27" s="18">
        <v>5</v>
      </c>
      <c r="B27" s="33" t="s">
        <v>268</v>
      </c>
      <c r="C27" s="18" t="s">
        <v>256</v>
      </c>
      <c r="D27" s="18">
        <v>20</v>
      </c>
    </row>
    <row r="28" spans="1:4" ht="85.5">
      <c r="A28" s="18">
        <v>6</v>
      </c>
      <c r="B28" s="48" t="s">
        <v>269</v>
      </c>
      <c r="C28" s="89" t="s">
        <v>260</v>
      </c>
      <c r="D28" s="18">
        <v>80</v>
      </c>
    </row>
    <row r="29" spans="1:4" ht="71.25">
      <c r="A29" s="18">
        <v>7</v>
      </c>
      <c r="B29" s="33" t="s">
        <v>270</v>
      </c>
      <c r="C29" s="18" t="s">
        <v>256</v>
      </c>
      <c r="D29" s="18">
        <v>50</v>
      </c>
    </row>
    <row r="30" spans="1:4" ht="85.5">
      <c r="A30" s="18">
        <v>8</v>
      </c>
      <c r="B30" s="33" t="s">
        <v>271</v>
      </c>
      <c r="C30" s="18" t="s">
        <v>256</v>
      </c>
      <c r="D30" s="18">
        <v>20</v>
      </c>
    </row>
    <row r="31" spans="1:4" ht="71.25">
      <c r="A31" s="18">
        <v>9</v>
      </c>
      <c r="B31" s="33" t="s">
        <v>272</v>
      </c>
      <c r="C31" s="18" t="s">
        <v>256</v>
      </c>
      <c r="D31" s="18">
        <v>40</v>
      </c>
    </row>
    <row r="32" spans="1:4" ht="85.5">
      <c r="A32" s="18">
        <v>10</v>
      </c>
      <c r="B32" s="33" t="s">
        <v>273</v>
      </c>
      <c r="C32" s="18" t="s">
        <v>256</v>
      </c>
      <c r="D32" s="18">
        <v>40</v>
      </c>
    </row>
    <row r="33" spans="1:4" ht="71.25">
      <c r="A33" s="18">
        <v>11</v>
      </c>
      <c r="B33" s="33" t="s">
        <v>274</v>
      </c>
      <c r="C33" s="18" t="s">
        <v>256</v>
      </c>
      <c r="D33" s="18">
        <v>20</v>
      </c>
    </row>
    <row r="34" spans="1:4" ht="71.25">
      <c r="A34" s="18">
        <v>12</v>
      </c>
      <c r="B34" s="33" t="s">
        <v>275</v>
      </c>
      <c r="C34" s="18" t="s">
        <v>256</v>
      </c>
      <c r="D34" s="18">
        <v>90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5"/>
  <sheetViews>
    <sheetView zoomScalePageLayoutView="0" workbookViewId="0" topLeftCell="A1">
      <selection activeCell="A6" sqref="A6:E84"/>
    </sheetView>
  </sheetViews>
  <sheetFormatPr defaultColWidth="9.140625" defaultRowHeight="15"/>
  <cols>
    <col min="1" max="1" width="4.00390625" style="11" customWidth="1"/>
    <col min="2" max="2" width="45.421875" style="14" customWidth="1"/>
    <col min="3" max="3" width="12.8515625" style="10" customWidth="1"/>
    <col min="4" max="4" width="8.28125" style="14" customWidth="1"/>
    <col min="5" max="5" width="19.8515625" style="11" customWidth="1"/>
    <col min="6" max="6" width="17.28125" style="14" customWidth="1"/>
    <col min="7" max="7" width="18.140625" style="14" customWidth="1"/>
    <col min="8" max="8" width="12.421875" style="14" customWidth="1"/>
  </cols>
  <sheetData>
    <row r="3" spans="1:8" ht="15" customHeight="1">
      <c r="A3" s="94"/>
      <c r="B3" s="94"/>
      <c r="C3" s="94"/>
      <c r="D3" s="94"/>
      <c r="E3" s="94"/>
      <c r="F3" s="94"/>
      <c r="G3" s="94"/>
      <c r="H3" s="94"/>
    </row>
    <row r="4" spans="1:8" ht="15">
      <c r="A4" s="15"/>
      <c r="B4" s="12"/>
      <c r="D4" s="12"/>
      <c r="E4" s="15"/>
      <c r="F4" s="12"/>
      <c r="G4" s="12"/>
      <c r="H4" s="12"/>
    </row>
    <row r="5" spans="1:8" ht="15">
      <c r="A5" s="15"/>
      <c r="B5" s="12"/>
      <c r="D5" s="12"/>
      <c r="E5" s="15"/>
      <c r="F5" s="12"/>
      <c r="G5" s="12"/>
      <c r="H5" s="12"/>
    </row>
    <row r="6" spans="1:8" ht="36" customHeight="1">
      <c r="A6" s="35" t="s">
        <v>0</v>
      </c>
      <c r="B6" s="35" t="s">
        <v>1</v>
      </c>
      <c r="C6" s="34" t="s">
        <v>21</v>
      </c>
      <c r="D6" s="35" t="s">
        <v>2</v>
      </c>
      <c r="E6" s="35" t="s">
        <v>3</v>
      </c>
      <c r="F6" s="35" t="s">
        <v>6</v>
      </c>
      <c r="G6" s="35" t="s">
        <v>4</v>
      </c>
      <c r="H6" s="35" t="s">
        <v>5</v>
      </c>
    </row>
    <row r="7" spans="1:8" ht="18" customHeight="1">
      <c r="A7" s="18">
        <v>1</v>
      </c>
      <c r="B7" s="33" t="s">
        <v>307</v>
      </c>
      <c r="C7" s="22" t="s">
        <v>76</v>
      </c>
      <c r="D7" s="18">
        <v>50</v>
      </c>
      <c r="E7" s="21">
        <v>1.6</v>
      </c>
      <c r="F7" s="20">
        <v>0.08</v>
      </c>
      <c r="G7" s="21">
        <f>E7/108%*8%</f>
        <v>0.11851851851851851</v>
      </c>
      <c r="H7" s="21">
        <f aca="true" t="shared" si="0" ref="H7:H42">D7*E7</f>
        <v>80</v>
      </c>
    </row>
    <row r="8" spans="1:8" ht="18" customHeight="1">
      <c r="A8" s="18">
        <v>2</v>
      </c>
      <c r="B8" s="38" t="s">
        <v>308</v>
      </c>
      <c r="C8" s="42" t="s">
        <v>77</v>
      </c>
      <c r="D8" s="18">
        <v>150</v>
      </c>
      <c r="E8" s="21">
        <v>2.5</v>
      </c>
      <c r="F8" s="20">
        <v>0.08</v>
      </c>
      <c r="G8" s="21">
        <f>E8/108%*8%</f>
        <v>0.1851851851851852</v>
      </c>
      <c r="H8" s="21">
        <f t="shared" si="0"/>
        <v>375</v>
      </c>
    </row>
    <row r="9" spans="1:8" s="29" customFormat="1" ht="30.75" customHeight="1">
      <c r="A9" s="18">
        <v>3</v>
      </c>
      <c r="B9" s="43" t="s">
        <v>78</v>
      </c>
      <c r="C9" s="22" t="s">
        <v>79</v>
      </c>
      <c r="D9" s="18">
        <v>20</v>
      </c>
      <c r="E9" s="21">
        <v>1</v>
      </c>
      <c r="F9" s="20">
        <v>0.23</v>
      </c>
      <c r="G9" s="21">
        <f>E9/123%*23%</f>
        <v>0.18699186991869918</v>
      </c>
      <c r="H9" s="21">
        <f t="shared" si="0"/>
        <v>20</v>
      </c>
    </row>
    <row r="10" spans="1:8" ht="30" customHeight="1">
      <c r="A10" s="18">
        <v>4</v>
      </c>
      <c r="B10" s="33" t="s">
        <v>80</v>
      </c>
      <c r="C10" s="15" t="s">
        <v>81</v>
      </c>
      <c r="D10" s="18">
        <v>100</v>
      </c>
      <c r="E10" s="21">
        <v>1.5</v>
      </c>
      <c r="F10" s="20">
        <v>0.08</v>
      </c>
      <c r="G10" s="21">
        <f>E10/108%*8%</f>
        <v>0.1111111111111111</v>
      </c>
      <c r="H10" s="21">
        <f t="shared" si="0"/>
        <v>150</v>
      </c>
    </row>
    <row r="11" spans="1:8" ht="132.75" customHeight="1">
      <c r="A11" s="18">
        <v>5</v>
      </c>
      <c r="B11" s="33" t="s">
        <v>173</v>
      </c>
      <c r="C11" s="40" t="s">
        <v>24</v>
      </c>
      <c r="D11" s="18">
        <v>60</v>
      </c>
      <c r="E11" s="21">
        <v>1.5</v>
      </c>
      <c r="F11" s="20">
        <v>0.05</v>
      </c>
      <c r="G11" s="21">
        <f>E11/105%*5%</f>
        <v>0.07142857142857144</v>
      </c>
      <c r="H11" s="21">
        <f>D11*E11</f>
        <v>90</v>
      </c>
    </row>
    <row r="12" spans="1:8" ht="17.25" customHeight="1">
      <c r="A12" s="18">
        <v>6</v>
      </c>
      <c r="B12" s="38" t="s">
        <v>106</v>
      </c>
      <c r="C12" s="22" t="s">
        <v>82</v>
      </c>
      <c r="D12" s="18">
        <v>320</v>
      </c>
      <c r="E12" s="21">
        <v>1.3</v>
      </c>
      <c r="F12" s="20">
        <v>0.23</v>
      </c>
      <c r="G12" s="21">
        <f>E12/123%*23%</f>
        <v>0.24308943089430896</v>
      </c>
      <c r="H12" s="21">
        <f t="shared" si="0"/>
        <v>416</v>
      </c>
    </row>
    <row r="13" spans="1:8" ht="16.5" customHeight="1">
      <c r="A13" s="18">
        <v>7</v>
      </c>
      <c r="B13" s="39" t="s">
        <v>83</v>
      </c>
      <c r="C13" s="22" t="s">
        <v>82</v>
      </c>
      <c r="D13" s="36">
        <v>360</v>
      </c>
      <c r="E13" s="21">
        <v>1.5</v>
      </c>
      <c r="F13" s="20">
        <v>0.23</v>
      </c>
      <c r="G13" s="21">
        <f>E13/123%*23%</f>
        <v>0.2804878048780488</v>
      </c>
      <c r="H13" s="21">
        <f t="shared" si="0"/>
        <v>540</v>
      </c>
    </row>
    <row r="14" spans="1:8" ht="18.75" customHeight="1">
      <c r="A14" s="18">
        <v>8</v>
      </c>
      <c r="B14" s="39" t="s">
        <v>84</v>
      </c>
      <c r="C14" s="18" t="s">
        <v>85</v>
      </c>
      <c r="D14" s="36">
        <v>280</v>
      </c>
      <c r="E14" s="21">
        <v>1.9</v>
      </c>
      <c r="F14" s="20">
        <v>0.23</v>
      </c>
      <c r="G14" s="21">
        <f>E14/123%*23%</f>
        <v>0.35528455284552846</v>
      </c>
      <c r="H14" s="21">
        <f t="shared" si="0"/>
        <v>532</v>
      </c>
    </row>
    <row r="15" spans="1:8" ht="30" customHeight="1">
      <c r="A15" s="18">
        <v>9</v>
      </c>
      <c r="B15" s="33" t="s">
        <v>86</v>
      </c>
      <c r="C15" s="36" t="s">
        <v>42</v>
      </c>
      <c r="D15" s="18">
        <v>100</v>
      </c>
      <c r="E15" s="21">
        <v>4</v>
      </c>
      <c r="F15" s="20">
        <v>0.08</v>
      </c>
      <c r="G15" s="21">
        <f>E15/108%*8%</f>
        <v>0.2962962962962963</v>
      </c>
      <c r="H15" s="21">
        <f t="shared" si="0"/>
        <v>400</v>
      </c>
    </row>
    <row r="16" spans="1:8" ht="31.5" customHeight="1">
      <c r="A16" s="18">
        <v>10</v>
      </c>
      <c r="B16" s="33" t="s">
        <v>87</v>
      </c>
      <c r="C16" s="36" t="s">
        <v>42</v>
      </c>
      <c r="D16" s="18">
        <v>10</v>
      </c>
      <c r="E16" s="21">
        <v>2.5</v>
      </c>
      <c r="F16" s="20">
        <v>0.08</v>
      </c>
      <c r="G16" s="21">
        <f>E16/108%*8%</f>
        <v>0.1851851851851852</v>
      </c>
      <c r="H16" s="21">
        <f t="shared" si="0"/>
        <v>25</v>
      </c>
    </row>
    <row r="17" spans="1:8" ht="60" customHeight="1">
      <c r="A17" s="18">
        <v>11</v>
      </c>
      <c r="B17" s="33" t="s">
        <v>88</v>
      </c>
      <c r="C17" s="36" t="s">
        <v>42</v>
      </c>
      <c r="D17" s="18">
        <v>40</v>
      </c>
      <c r="E17" s="21">
        <v>1</v>
      </c>
      <c r="F17" s="20">
        <v>0.23</v>
      </c>
      <c r="G17" s="21">
        <f>E17/123%*23%</f>
        <v>0.18699186991869918</v>
      </c>
      <c r="H17" s="21">
        <f t="shared" si="0"/>
        <v>40</v>
      </c>
    </row>
    <row r="18" spans="1:8" ht="33" customHeight="1">
      <c r="A18" s="18">
        <v>12</v>
      </c>
      <c r="B18" s="33" t="s">
        <v>89</v>
      </c>
      <c r="C18" s="18" t="s">
        <v>90</v>
      </c>
      <c r="D18" s="18">
        <v>10</v>
      </c>
      <c r="E18" s="21">
        <v>1.3</v>
      </c>
      <c r="F18" s="20">
        <v>0.23</v>
      </c>
      <c r="G18" s="21">
        <f>E18/123%*23%</f>
        <v>0.24308943089430896</v>
      </c>
      <c r="H18" s="21">
        <f t="shared" si="0"/>
        <v>13</v>
      </c>
    </row>
    <row r="19" spans="1:8" ht="16.5" customHeight="1">
      <c r="A19" s="18">
        <v>13</v>
      </c>
      <c r="B19" s="38" t="s">
        <v>92</v>
      </c>
      <c r="C19" s="44" t="s">
        <v>91</v>
      </c>
      <c r="D19" s="18">
        <v>80</v>
      </c>
      <c r="E19" s="21">
        <v>1</v>
      </c>
      <c r="F19" s="20">
        <v>0.08</v>
      </c>
      <c r="G19" s="21">
        <f>E19/108%*8%</f>
        <v>0.07407407407407407</v>
      </c>
      <c r="H19" s="21">
        <f t="shared" si="0"/>
        <v>80</v>
      </c>
    </row>
    <row r="20" spans="1:8" ht="30.75" customHeight="1">
      <c r="A20" s="18">
        <v>14</v>
      </c>
      <c r="B20" s="33" t="s">
        <v>93</v>
      </c>
      <c r="C20" s="18" t="s">
        <v>94</v>
      </c>
      <c r="D20" s="18">
        <v>40</v>
      </c>
      <c r="E20" s="21">
        <v>1</v>
      </c>
      <c r="F20" s="20">
        <v>0.23</v>
      </c>
      <c r="G20" s="21">
        <f>E20/123%*23%</f>
        <v>0.18699186991869918</v>
      </c>
      <c r="H20" s="21">
        <f t="shared" si="0"/>
        <v>40</v>
      </c>
    </row>
    <row r="21" spans="1:8" ht="32.25" customHeight="1">
      <c r="A21" s="18">
        <v>15</v>
      </c>
      <c r="B21" s="33" t="s">
        <v>95</v>
      </c>
      <c r="C21" s="41" t="s">
        <v>43</v>
      </c>
      <c r="D21" s="18">
        <v>100</v>
      </c>
      <c r="E21" s="21">
        <v>3.5</v>
      </c>
      <c r="F21" s="20">
        <v>0.08</v>
      </c>
      <c r="G21" s="21">
        <f>E21/108%*8%</f>
        <v>0.25925925925925924</v>
      </c>
      <c r="H21" s="21">
        <f t="shared" si="0"/>
        <v>350</v>
      </c>
    </row>
    <row r="22" spans="1:8" ht="60" customHeight="1">
      <c r="A22" s="18">
        <v>16</v>
      </c>
      <c r="B22" s="33" t="s">
        <v>103</v>
      </c>
      <c r="C22" s="36" t="s">
        <v>96</v>
      </c>
      <c r="D22" s="18">
        <v>6</v>
      </c>
      <c r="E22" s="21">
        <v>15</v>
      </c>
      <c r="F22" s="20">
        <v>0.08</v>
      </c>
      <c r="G22" s="21">
        <f>E22/108%*8%</f>
        <v>1.111111111111111</v>
      </c>
      <c r="H22" s="21">
        <f t="shared" si="0"/>
        <v>90</v>
      </c>
    </row>
    <row r="23" spans="1:8" s="29" customFormat="1" ht="57">
      <c r="A23" s="18">
        <v>17</v>
      </c>
      <c r="B23" s="38" t="s">
        <v>104</v>
      </c>
      <c r="C23" s="36" t="s">
        <v>96</v>
      </c>
      <c r="D23" s="18">
        <v>40</v>
      </c>
      <c r="E23" s="21">
        <v>5</v>
      </c>
      <c r="F23" s="20">
        <v>0.08</v>
      </c>
      <c r="G23" s="21">
        <f>E23/108%*8%</f>
        <v>0.3703703703703704</v>
      </c>
      <c r="H23" s="21">
        <f t="shared" si="0"/>
        <v>200</v>
      </c>
    </row>
    <row r="24" spans="1:8" ht="17.25" customHeight="1">
      <c r="A24" s="18">
        <v>18</v>
      </c>
      <c r="B24" s="33" t="s">
        <v>97</v>
      </c>
      <c r="C24" s="36" t="s">
        <v>73</v>
      </c>
      <c r="D24" s="25">
        <v>400</v>
      </c>
      <c r="E24" s="31">
        <v>1</v>
      </c>
      <c r="F24" s="32">
        <v>0.23</v>
      </c>
      <c r="G24" s="31">
        <f>E24/123%*23%</f>
        <v>0.18699186991869918</v>
      </c>
      <c r="H24" s="31">
        <f>D24*E24</f>
        <v>400</v>
      </c>
    </row>
    <row r="25" spans="1:8" s="29" customFormat="1" ht="15">
      <c r="A25" s="18">
        <v>19</v>
      </c>
      <c r="B25" s="38" t="s">
        <v>105</v>
      </c>
      <c r="C25" s="36" t="s">
        <v>98</v>
      </c>
      <c r="D25" s="18">
        <v>6</v>
      </c>
      <c r="E25" s="21">
        <v>12</v>
      </c>
      <c r="F25" s="20">
        <v>0.08</v>
      </c>
      <c r="G25" s="31">
        <f>E25/108%*8%</f>
        <v>0.8888888888888888</v>
      </c>
      <c r="H25" s="21">
        <f t="shared" si="0"/>
        <v>72</v>
      </c>
    </row>
    <row r="26" spans="1:8" s="29" customFormat="1" ht="15">
      <c r="A26" s="18">
        <v>20</v>
      </c>
      <c r="B26" s="38" t="s">
        <v>102</v>
      </c>
      <c r="C26" s="36" t="s">
        <v>98</v>
      </c>
      <c r="D26" s="18">
        <v>3</v>
      </c>
      <c r="E26" s="21">
        <v>5</v>
      </c>
      <c r="F26" s="20">
        <v>0.05</v>
      </c>
      <c r="G26" s="31">
        <f>E26/105%*5%</f>
        <v>0.2380952380952381</v>
      </c>
      <c r="H26" s="21">
        <f t="shared" si="0"/>
        <v>15</v>
      </c>
    </row>
    <row r="27" spans="1:8" ht="45" customHeight="1">
      <c r="A27" s="18">
        <v>21</v>
      </c>
      <c r="B27" s="33" t="s">
        <v>101</v>
      </c>
      <c r="C27" s="18" t="s">
        <v>99</v>
      </c>
      <c r="D27" s="18">
        <v>10</v>
      </c>
      <c r="E27" s="21">
        <v>1.5</v>
      </c>
      <c r="F27" s="20">
        <v>0.05</v>
      </c>
      <c r="G27" s="21">
        <f>E27/105%*5%</f>
        <v>0.07142857142857144</v>
      </c>
      <c r="H27" s="21">
        <f t="shared" si="0"/>
        <v>15</v>
      </c>
    </row>
    <row r="28" spans="1:8" s="29" customFormat="1" ht="30.75" customHeight="1">
      <c r="A28" s="18">
        <v>22</v>
      </c>
      <c r="B28" s="38" t="s">
        <v>100</v>
      </c>
      <c r="C28" s="18" t="s">
        <v>99</v>
      </c>
      <c r="D28" s="18">
        <v>50</v>
      </c>
      <c r="E28" s="21">
        <v>2.9</v>
      </c>
      <c r="F28" s="20">
        <v>0.05</v>
      </c>
      <c r="G28" s="21">
        <f>E28/105%*5%</f>
        <v>0.1380952380952381</v>
      </c>
      <c r="H28" s="21">
        <f>D28*E28</f>
        <v>145</v>
      </c>
    </row>
    <row r="29" spans="1:8" ht="45" customHeight="1">
      <c r="A29" s="18">
        <v>23</v>
      </c>
      <c r="B29" s="46" t="s">
        <v>118</v>
      </c>
      <c r="C29" s="36" t="s">
        <v>98</v>
      </c>
      <c r="D29" s="18">
        <v>50</v>
      </c>
      <c r="E29" s="21">
        <v>2.2</v>
      </c>
      <c r="F29" s="20">
        <v>0.05</v>
      </c>
      <c r="G29" s="21">
        <f>E29/105%*5%</f>
        <v>0.10476190476190478</v>
      </c>
      <c r="H29" s="21">
        <f t="shared" si="0"/>
        <v>110.00000000000001</v>
      </c>
    </row>
    <row r="30" spans="1:8" ht="16.5" customHeight="1">
      <c r="A30" s="18">
        <v>24</v>
      </c>
      <c r="B30" s="45" t="s">
        <v>108</v>
      </c>
      <c r="C30" s="18" t="s">
        <v>99</v>
      </c>
      <c r="D30" s="18">
        <v>10</v>
      </c>
      <c r="E30" s="21">
        <v>2</v>
      </c>
      <c r="F30" s="20">
        <v>0.05</v>
      </c>
      <c r="G30" s="21">
        <f>E30/105%*5%</f>
        <v>0.09523809523809523</v>
      </c>
      <c r="H30" s="21">
        <f t="shared" si="0"/>
        <v>20</v>
      </c>
    </row>
    <row r="31" spans="1:8" ht="15">
      <c r="A31" s="18">
        <v>25</v>
      </c>
      <c r="B31" s="38" t="s">
        <v>109</v>
      </c>
      <c r="C31" s="36" t="s">
        <v>107</v>
      </c>
      <c r="D31" s="18">
        <v>10</v>
      </c>
      <c r="E31" s="21">
        <v>3.5</v>
      </c>
      <c r="F31" s="20">
        <v>0.08</v>
      </c>
      <c r="G31" s="21">
        <f>E31/108%*8%</f>
        <v>0.25925925925925924</v>
      </c>
      <c r="H31" s="21">
        <f t="shared" si="0"/>
        <v>35</v>
      </c>
    </row>
    <row r="32" spans="1:8" ht="32.25" customHeight="1">
      <c r="A32" s="18">
        <v>26</v>
      </c>
      <c r="B32" s="33" t="s">
        <v>110</v>
      </c>
      <c r="C32" s="18" t="s">
        <v>90</v>
      </c>
      <c r="D32" s="18">
        <v>12</v>
      </c>
      <c r="E32" s="21">
        <v>1.5</v>
      </c>
      <c r="F32" s="20">
        <v>0.23</v>
      </c>
      <c r="G32" s="21">
        <f>E32/123%*23%</f>
        <v>0.2804878048780488</v>
      </c>
      <c r="H32" s="21">
        <f t="shared" si="0"/>
        <v>18</v>
      </c>
    </row>
    <row r="33" spans="1:8" ht="17.25" customHeight="1">
      <c r="A33" s="18">
        <v>27</v>
      </c>
      <c r="B33" s="48" t="s">
        <v>111</v>
      </c>
      <c r="C33" s="18" t="s">
        <v>112</v>
      </c>
      <c r="D33" s="36">
        <v>30</v>
      </c>
      <c r="E33" s="21">
        <v>4</v>
      </c>
      <c r="F33" s="20">
        <v>0.08</v>
      </c>
      <c r="G33" s="21">
        <f>E33/108%*8%</f>
        <v>0.2962962962962963</v>
      </c>
      <c r="H33" s="21">
        <f t="shared" si="0"/>
        <v>120</v>
      </c>
    </row>
    <row r="34" spans="1:8" s="11" customFormat="1" ht="59.25" customHeight="1">
      <c r="A34" s="18">
        <v>28</v>
      </c>
      <c r="B34" s="33" t="s">
        <v>117</v>
      </c>
      <c r="C34" s="18" t="s">
        <v>112</v>
      </c>
      <c r="D34" s="36">
        <v>80</v>
      </c>
      <c r="E34" s="21">
        <v>3</v>
      </c>
      <c r="F34" s="20">
        <v>0.08</v>
      </c>
      <c r="G34" s="21">
        <f>E34/108%*8%</f>
        <v>0.2222222222222222</v>
      </c>
      <c r="H34" s="21">
        <f t="shared" si="0"/>
        <v>240</v>
      </c>
    </row>
    <row r="35" spans="1:8" ht="16.5" customHeight="1">
      <c r="A35" s="18">
        <v>29</v>
      </c>
      <c r="B35" s="48" t="s">
        <v>113</v>
      </c>
      <c r="C35" s="36" t="s">
        <v>90</v>
      </c>
      <c r="D35" s="36">
        <v>20</v>
      </c>
      <c r="E35" s="21">
        <v>5</v>
      </c>
      <c r="F35" s="20">
        <v>0.08</v>
      </c>
      <c r="G35" s="21">
        <f>E35/108%*8%</f>
        <v>0.3703703703703704</v>
      </c>
      <c r="H35" s="21">
        <f t="shared" si="0"/>
        <v>100</v>
      </c>
    </row>
    <row r="36" spans="1:8" ht="15">
      <c r="A36" s="18">
        <v>30</v>
      </c>
      <c r="B36" s="39" t="s">
        <v>114</v>
      </c>
      <c r="C36" s="47" t="s">
        <v>73</v>
      </c>
      <c r="D36" s="36">
        <v>260</v>
      </c>
      <c r="E36" s="21">
        <v>3</v>
      </c>
      <c r="F36" s="20">
        <v>0.23</v>
      </c>
      <c r="G36" s="21">
        <f>E36/123%*23%</f>
        <v>0.5609756097560976</v>
      </c>
      <c r="H36" s="21">
        <f t="shared" si="0"/>
        <v>780</v>
      </c>
    </row>
    <row r="37" spans="1:8" ht="15">
      <c r="A37" s="18">
        <v>31</v>
      </c>
      <c r="B37" s="48" t="s">
        <v>115</v>
      </c>
      <c r="C37" s="49" t="s">
        <v>116</v>
      </c>
      <c r="D37" s="36">
        <v>20</v>
      </c>
      <c r="E37" s="21">
        <v>2</v>
      </c>
      <c r="F37" s="20">
        <v>0.08</v>
      </c>
      <c r="G37" s="21">
        <f>E37/108%*8%</f>
        <v>0.14814814814814814</v>
      </c>
      <c r="H37" s="21">
        <f t="shared" si="0"/>
        <v>40</v>
      </c>
    </row>
    <row r="38" spans="1:8" ht="73.5" customHeight="1">
      <c r="A38" s="18">
        <v>32</v>
      </c>
      <c r="B38" s="33" t="s">
        <v>126</v>
      </c>
      <c r="C38" s="18" t="s">
        <v>119</v>
      </c>
      <c r="D38" s="36">
        <v>5</v>
      </c>
      <c r="E38" s="21">
        <v>1.5</v>
      </c>
      <c r="F38" s="20">
        <v>0.08</v>
      </c>
      <c r="G38" s="21">
        <f>E38/108%*8%</f>
        <v>0.1111111111111111</v>
      </c>
      <c r="H38" s="21">
        <f t="shared" si="0"/>
        <v>7.5</v>
      </c>
    </row>
    <row r="39" spans="1:8" ht="60" customHeight="1">
      <c r="A39" s="18">
        <v>33</v>
      </c>
      <c r="B39" s="33" t="s">
        <v>120</v>
      </c>
      <c r="C39" s="36" t="s">
        <v>121</v>
      </c>
      <c r="D39" s="36">
        <v>3</v>
      </c>
      <c r="E39" s="21">
        <v>13</v>
      </c>
      <c r="F39" s="20">
        <v>0.08</v>
      </c>
      <c r="G39" s="21">
        <f>E39/108%*8%</f>
        <v>0.9629629629629629</v>
      </c>
      <c r="H39" s="21">
        <f t="shared" si="0"/>
        <v>39</v>
      </c>
    </row>
    <row r="40" spans="1:8" ht="32.25" customHeight="1">
      <c r="A40" s="18">
        <v>34</v>
      </c>
      <c r="B40" s="33" t="s">
        <v>122</v>
      </c>
      <c r="C40" s="36" t="s">
        <v>123</v>
      </c>
      <c r="D40" s="36">
        <v>7</v>
      </c>
      <c r="E40" s="21">
        <v>1</v>
      </c>
      <c r="F40" s="20">
        <v>0.08</v>
      </c>
      <c r="G40" s="21">
        <f>E40/108%*8%</f>
        <v>0.07407407407407407</v>
      </c>
      <c r="H40" s="21">
        <f t="shared" si="0"/>
        <v>7</v>
      </c>
    </row>
    <row r="41" spans="1:8" ht="61.5" customHeight="1">
      <c r="A41" s="18">
        <v>35</v>
      </c>
      <c r="B41" s="33" t="s">
        <v>125</v>
      </c>
      <c r="C41" s="36" t="s">
        <v>124</v>
      </c>
      <c r="D41" s="36">
        <v>20</v>
      </c>
      <c r="E41" s="21">
        <v>3.5</v>
      </c>
      <c r="F41" s="20">
        <v>0.08</v>
      </c>
      <c r="G41" s="21">
        <f>E41/108%*8%</f>
        <v>0.25925925925925924</v>
      </c>
      <c r="H41" s="21">
        <f t="shared" si="0"/>
        <v>70</v>
      </c>
    </row>
    <row r="42" spans="1:8" ht="45" customHeight="1">
      <c r="A42" s="18">
        <v>36</v>
      </c>
      <c r="B42" s="48" t="s">
        <v>127</v>
      </c>
      <c r="C42" s="36" t="s">
        <v>128</v>
      </c>
      <c r="D42" s="36">
        <v>20</v>
      </c>
      <c r="E42" s="21">
        <v>1.5</v>
      </c>
      <c r="F42" s="20">
        <v>0.05</v>
      </c>
      <c r="G42" s="21">
        <f aca="true" t="shared" si="1" ref="G42:G53">E42/105%*5%</f>
        <v>0.07142857142857144</v>
      </c>
      <c r="H42" s="21">
        <f t="shared" si="0"/>
        <v>30</v>
      </c>
    </row>
    <row r="43" spans="1:8" ht="43.5" customHeight="1">
      <c r="A43" s="18">
        <v>37</v>
      </c>
      <c r="B43" s="48" t="s">
        <v>129</v>
      </c>
      <c r="C43" s="36" t="s">
        <v>128</v>
      </c>
      <c r="D43" s="36">
        <v>30</v>
      </c>
      <c r="E43" s="21">
        <v>1.8</v>
      </c>
      <c r="F43" s="20">
        <v>0.05</v>
      </c>
      <c r="G43" s="21">
        <f t="shared" si="1"/>
        <v>0.08571428571428572</v>
      </c>
      <c r="H43" s="21">
        <f aca="true" t="shared" si="2" ref="H43:H75">D43*E43</f>
        <v>54</v>
      </c>
    </row>
    <row r="44" spans="1:8" ht="45" customHeight="1">
      <c r="A44" s="18">
        <v>38</v>
      </c>
      <c r="B44" s="48" t="s">
        <v>130</v>
      </c>
      <c r="C44" s="36" t="s">
        <v>128</v>
      </c>
      <c r="D44" s="36">
        <v>30</v>
      </c>
      <c r="E44" s="21">
        <v>2</v>
      </c>
      <c r="F44" s="20">
        <v>0.05</v>
      </c>
      <c r="G44" s="21">
        <f t="shared" si="1"/>
        <v>0.09523809523809523</v>
      </c>
      <c r="H44" s="21">
        <f t="shared" si="2"/>
        <v>60</v>
      </c>
    </row>
    <row r="45" spans="1:8" ht="45" customHeight="1">
      <c r="A45" s="18">
        <v>39</v>
      </c>
      <c r="B45" s="48" t="s">
        <v>131</v>
      </c>
      <c r="C45" s="36" t="s">
        <v>128</v>
      </c>
      <c r="D45" s="36">
        <v>40</v>
      </c>
      <c r="E45" s="21">
        <v>3.5</v>
      </c>
      <c r="F45" s="20">
        <v>0.05</v>
      </c>
      <c r="G45" s="21">
        <f t="shared" si="1"/>
        <v>0.16666666666666666</v>
      </c>
      <c r="H45" s="21">
        <f t="shared" si="2"/>
        <v>140</v>
      </c>
    </row>
    <row r="46" spans="1:8" s="29" customFormat="1" ht="45" customHeight="1">
      <c r="A46" s="18">
        <v>40</v>
      </c>
      <c r="B46" s="48" t="s">
        <v>132</v>
      </c>
      <c r="C46" s="36" t="s">
        <v>128</v>
      </c>
      <c r="D46" s="36">
        <v>15</v>
      </c>
      <c r="E46" s="21">
        <v>1.2</v>
      </c>
      <c r="F46" s="20">
        <v>0.05</v>
      </c>
      <c r="G46" s="21">
        <f t="shared" si="1"/>
        <v>0.05714285714285714</v>
      </c>
      <c r="H46" s="21">
        <f t="shared" si="2"/>
        <v>18</v>
      </c>
    </row>
    <row r="47" spans="1:8" ht="44.25" customHeight="1">
      <c r="A47" s="18">
        <v>41</v>
      </c>
      <c r="B47" s="48" t="s">
        <v>133</v>
      </c>
      <c r="C47" s="36" t="s">
        <v>128</v>
      </c>
      <c r="D47" s="36">
        <v>35</v>
      </c>
      <c r="E47" s="21">
        <v>1.6</v>
      </c>
      <c r="F47" s="20">
        <v>0.05</v>
      </c>
      <c r="G47" s="21">
        <f t="shared" si="1"/>
        <v>0.0761904761904762</v>
      </c>
      <c r="H47" s="21">
        <f t="shared" si="2"/>
        <v>56</v>
      </c>
    </row>
    <row r="48" spans="1:8" ht="44.25" customHeight="1">
      <c r="A48" s="18">
        <v>42</v>
      </c>
      <c r="B48" s="48" t="s">
        <v>134</v>
      </c>
      <c r="C48" s="36" t="s">
        <v>128</v>
      </c>
      <c r="D48" s="36">
        <v>65</v>
      </c>
      <c r="E48" s="21">
        <v>3</v>
      </c>
      <c r="F48" s="20">
        <v>0.05</v>
      </c>
      <c r="G48" s="21">
        <f t="shared" si="1"/>
        <v>0.14285714285714288</v>
      </c>
      <c r="H48" s="21">
        <f t="shared" si="2"/>
        <v>195</v>
      </c>
    </row>
    <row r="49" spans="1:8" ht="45" customHeight="1">
      <c r="A49" s="18">
        <v>43</v>
      </c>
      <c r="B49" s="48" t="s">
        <v>135</v>
      </c>
      <c r="C49" s="36" t="s">
        <v>128</v>
      </c>
      <c r="D49" s="36">
        <v>45</v>
      </c>
      <c r="E49" s="21">
        <v>4</v>
      </c>
      <c r="F49" s="20">
        <v>0.05</v>
      </c>
      <c r="G49" s="21">
        <f t="shared" si="1"/>
        <v>0.19047619047619047</v>
      </c>
      <c r="H49" s="21">
        <f t="shared" si="2"/>
        <v>180</v>
      </c>
    </row>
    <row r="50" spans="1:8" ht="45" customHeight="1">
      <c r="A50" s="18">
        <v>44</v>
      </c>
      <c r="B50" s="48" t="s">
        <v>136</v>
      </c>
      <c r="C50" s="36" t="s">
        <v>128</v>
      </c>
      <c r="D50" s="36">
        <v>40</v>
      </c>
      <c r="E50" s="21">
        <v>4</v>
      </c>
      <c r="F50" s="20">
        <v>0.05</v>
      </c>
      <c r="G50" s="21">
        <f t="shared" si="1"/>
        <v>0.19047619047619047</v>
      </c>
      <c r="H50" s="21">
        <f t="shared" si="2"/>
        <v>160</v>
      </c>
    </row>
    <row r="51" spans="1:8" ht="42.75" customHeight="1">
      <c r="A51" s="18">
        <v>45</v>
      </c>
      <c r="B51" s="48" t="s">
        <v>137</v>
      </c>
      <c r="C51" s="36" t="s">
        <v>128</v>
      </c>
      <c r="D51" s="36">
        <v>75</v>
      </c>
      <c r="E51" s="21">
        <v>1.5</v>
      </c>
      <c r="F51" s="20">
        <v>0.05</v>
      </c>
      <c r="G51" s="21">
        <f t="shared" si="1"/>
        <v>0.07142857142857144</v>
      </c>
      <c r="H51" s="21">
        <f t="shared" si="2"/>
        <v>112.5</v>
      </c>
    </row>
    <row r="52" spans="1:8" ht="15">
      <c r="A52" s="18">
        <v>46</v>
      </c>
      <c r="B52" s="45" t="s">
        <v>305</v>
      </c>
      <c r="C52" s="50" t="s">
        <v>138</v>
      </c>
      <c r="D52" s="36">
        <v>65</v>
      </c>
      <c r="E52" s="21">
        <v>2</v>
      </c>
      <c r="F52" s="20">
        <v>0.05</v>
      </c>
      <c r="G52" s="21">
        <f t="shared" si="1"/>
        <v>0.09523809523809523</v>
      </c>
      <c r="H52" s="21">
        <f t="shared" si="2"/>
        <v>130</v>
      </c>
    </row>
    <row r="53" spans="1:8" ht="15">
      <c r="A53" s="18">
        <v>47</v>
      </c>
      <c r="B53" s="45" t="s">
        <v>306</v>
      </c>
      <c r="C53" s="50" t="s">
        <v>170</v>
      </c>
      <c r="D53" s="36">
        <v>3</v>
      </c>
      <c r="E53" s="21">
        <v>2</v>
      </c>
      <c r="F53" s="20">
        <v>0.05</v>
      </c>
      <c r="G53" s="21">
        <f t="shared" si="1"/>
        <v>0.09523809523809523</v>
      </c>
      <c r="H53" s="21">
        <f t="shared" si="2"/>
        <v>6</v>
      </c>
    </row>
    <row r="54" spans="1:8" ht="99.75" customHeight="1">
      <c r="A54" s="18">
        <v>48</v>
      </c>
      <c r="B54" s="33" t="s">
        <v>139</v>
      </c>
      <c r="C54" s="36" t="s">
        <v>140</v>
      </c>
      <c r="D54" s="36">
        <v>6</v>
      </c>
      <c r="E54" s="21">
        <v>2</v>
      </c>
      <c r="F54" s="20">
        <v>0.08</v>
      </c>
      <c r="G54" s="21">
        <f>E54/108%*8%</f>
        <v>0.14814814814814814</v>
      </c>
      <c r="H54" s="21">
        <f t="shared" si="2"/>
        <v>12</v>
      </c>
    </row>
    <row r="55" spans="1:8" ht="15">
      <c r="A55" s="18">
        <v>49</v>
      </c>
      <c r="B55" s="39" t="s">
        <v>141</v>
      </c>
      <c r="C55" s="50" t="s">
        <v>142</v>
      </c>
      <c r="D55" s="36">
        <v>6</v>
      </c>
      <c r="E55" s="21">
        <v>1.5</v>
      </c>
      <c r="F55" s="20">
        <v>0.08</v>
      </c>
      <c r="G55" s="21">
        <f>E55/108%*8%</f>
        <v>0.1111111111111111</v>
      </c>
      <c r="H55" s="21">
        <f t="shared" si="2"/>
        <v>9</v>
      </c>
    </row>
    <row r="56" spans="1:8" ht="72.75" customHeight="1">
      <c r="A56" s="18">
        <v>50</v>
      </c>
      <c r="B56" s="52" t="s">
        <v>143</v>
      </c>
      <c r="C56" s="36" t="s">
        <v>144</v>
      </c>
      <c r="D56" s="36">
        <v>25</v>
      </c>
      <c r="E56" s="21">
        <v>20</v>
      </c>
      <c r="F56" s="20">
        <v>0.05</v>
      </c>
      <c r="G56" s="21">
        <f>E56/105%*5%</f>
        <v>0.9523809523809524</v>
      </c>
      <c r="H56" s="21">
        <f t="shared" si="2"/>
        <v>500</v>
      </c>
    </row>
    <row r="57" spans="1:8" s="29" customFormat="1" ht="32.25" customHeight="1">
      <c r="A57" s="18">
        <v>51</v>
      </c>
      <c r="B57" s="33" t="s">
        <v>145</v>
      </c>
      <c r="C57" s="22" t="s">
        <v>79</v>
      </c>
      <c r="D57" s="36">
        <v>5</v>
      </c>
      <c r="E57" s="21">
        <v>1</v>
      </c>
      <c r="F57" s="20">
        <v>0.05</v>
      </c>
      <c r="G57" s="21">
        <f>E57/105%*5%</f>
        <v>0.047619047619047616</v>
      </c>
      <c r="H57" s="21">
        <f t="shared" si="2"/>
        <v>5</v>
      </c>
    </row>
    <row r="58" spans="1:8" ht="30.75" customHeight="1">
      <c r="A58" s="18">
        <v>52</v>
      </c>
      <c r="B58" s="48" t="s">
        <v>146</v>
      </c>
      <c r="C58" s="53" t="s">
        <v>147</v>
      </c>
      <c r="D58" s="36">
        <v>325</v>
      </c>
      <c r="E58" s="21">
        <v>3</v>
      </c>
      <c r="F58" s="20">
        <v>0.23</v>
      </c>
      <c r="G58" s="21">
        <f>E58/123%*23%</f>
        <v>0.5609756097560976</v>
      </c>
      <c r="H58" s="21">
        <f t="shared" si="2"/>
        <v>975</v>
      </c>
    </row>
    <row r="59" spans="1:8" ht="30.75" customHeight="1">
      <c r="A59" s="18">
        <v>53</v>
      </c>
      <c r="B59" s="33" t="s">
        <v>149</v>
      </c>
      <c r="C59" s="54" t="s">
        <v>148</v>
      </c>
      <c r="D59" s="36">
        <v>10</v>
      </c>
      <c r="E59" s="21">
        <v>1.3</v>
      </c>
      <c r="F59" s="20">
        <v>0.08</v>
      </c>
      <c r="G59" s="21">
        <f aca="true" t="shared" si="3" ref="G59:G66">E59/108%*8%</f>
        <v>0.0962962962962963</v>
      </c>
      <c r="H59" s="21">
        <f t="shared" si="2"/>
        <v>13</v>
      </c>
    </row>
    <row r="60" spans="1:8" ht="88.5" customHeight="1">
      <c r="A60" s="18">
        <v>54</v>
      </c>
      <c r="B60" s="51" t="s">
        <v>150</v>
      </c>
      <c r="C60" s="54" t="s">
        <v>148</v>
      </c>
      <c r="D60" s="36">
        <v>1</v>
      </c>
      <c r="E60" s="21">
        <v>60</v>
      </c>
      <c r="F60" s="20">
        <v>0.08</v>
      </c>
      <c r="G60" s="21">
        <f t="shared" si="3"/>
        <v>4.444444444444444</v>
      </c>
      <c r="H60" s="21">
        <f t="shared" si="2"/>
        <v>60</v>
      </c>
    </row>
    <row r="61" spans="1:8" ht="31.5" customHeight="1">
      <c r="A61" s="18">
        <v>55</v>
      </c>
      <c r="B61" s="33" t="s">
        <v>151</v>
      </c>
      <c r="C61" s="54" t="s">
        <v>148</v>
      </c>
      <c r="D61" s="36">
        <v>6</v>
      </c>
      <c r="E61" s="21">
        <v>1.1</v>
      </c>
      <c r="F61" s="20">
        <v>0.08</v>
      </c>
      <c r="G61" s="21">
        <f t="shared" si="3"/>
        <v>0.08148148148148149</v>
      </c>
      <c r="H61" s="21">
        <f t="shared" si="2"/>
        <v>6.6000000000000005</v>
      </c>
    </row>
    <row r="62" spans="1:8" ht="45.75" customHeight="1">
      <c r="A62" s="18">
        <v>56</v>
      </c>
      <c r="B62" s="33" t="s">
        <v>152</v>
      </c>
      <c r="C62" s="18" t="s">
        <v>153</v>
      </c>
      <c r="D62" s="36">
        <v>5</v>
      </c>
      <c r="E62" s="21">
        <v>9.5</v>
      </c>
      <c r="F62" s="20">
        <v>0.08</v>
      </c>
      <c r="G62" s="21">
        <f t="shared" si="3"/>
        <v>0.7037037037037037</v>
      </c>
      <c r="H62" s="21">
        <f t="shared" si="2"/>
        <v>47.5</v>
      </c>
    </row>
    <row r="63" spans="1:8" ht="15">
      <c r="A63" s="18">
        <v>57</v>
      </c>
      <c r="B63" s="39" t="s">
        <v>154</v>
      </c>
      <c r="C63" s="55" t="s">
        <v>153</v>
      </c>
      <c r="D63" s="36">
        <v>15</v>
      </c>
      <c r="E63" s="21">
        <v>1.3</v>
      </c>
      <c r="F63" s="20">
        <v>0.08</v>
      </c>
      <c r="G63" s="21">
        <f t="shared" si="3"/>
        <v>0.0962962962962963</v>
      </c>
      <c r="H63" s="21">
        <f t="shared" si="2"/>
        <v>19.5</v>
      </c>
    </row>
    <row r="64" spans="1:8" ht="15">
      <c r="A64" s="18">
        <v>58</v>
      </c>
      <c r="B64" s="38" t="s">
        <v>155</v>
      </c>
      <c r="C64" s="55" t="s">
        <v>153</v>
      </c>
      <c r="D64" s="18">
        <v>1</v>
      </c>
      <c r="E64" s="21">
        <v>40</v>
      </c>
      <c r="F64" s="20">
        <v>0.08</v>
      </c>
      <c r="G64" s="21">
        <f t="shared" si="3"/>
        <v>2.9629629629629632</v>
      </c>
      <c r="H64" s="21">
        <f t="shared" si="2"/>
        <v>40</v>
      </c>
    </row>
    <row r="65" spans="1:8" ht="28.5">
      <c r="A65" s="18">
        <v>59</v>
      </c>
      <c r="B65" s="39" t="s">
        <v>303</v>
      </c>
      <c r="C65" s="55" t="s">
        <v>153</v>
      </c>
      <c r="D65" s="36">
        <v>12</v>
      </c>
      <c r="E65" s="21">
        <v>8</v>
      </c>
      <c r="F65" s="20">
        <v>0.08</v>
      </c>
      <c r="G65" s="21">
        <f t="shared" si="3"/>
        <v>0.5925925925925926</v>
      </c>
      <c r="H65" s="21">
        <f t="shared" si="2"/>
        <v>96</v>
      </c>
    </row>
    <row r="66" spans="1:8" ht="15">
      <c r="A66" s="18">
        <v>60</v>
      </c>
      <c r="B66" s="39" t="s">
        <v>156</v>
      </c>
      <c r="C66" s="55" t="s">
        <v>153</v>
      </c>
      <c r="D66" s="36">
        <v>30</v>
      </c>
      <c r="E66" s="21">
        <v>3</v>
      </c>
      <c r="F66" s="20">
        <v>0.08</v>
      </c>
      <c r="G66" s="21">
        <f t="shared" si="3"/>
        <v>0.2222222222222222</v>
      </c>
      <c r="H66" s="21">
        <f t="shared" si="2"/>
        <v>90</v>
      </c>
    </row>
    <row r="67" spans="1:8" ht="15">
      <c r="A67" s="18">
        <v>61</v>
      </c>
      <c r="B67" s="39" t="s">
        <v>304</v>
      </c>
      <c r="C67" s="36" t="s">
        <v>157</v>
      </c>
      <c r="D67" s="36">
        <v>150</v>
      </c>
      <c r="E67" s="21">
        <v>2</v>
      </c>
      <c r="F67" s="20">
        <v>0.23</v>
      </c>
      <c r="G67" s="21">
        <f>E67/123%*23%</f>
        <v>0.37398373983739835</v>
      </c>
      <c r="H67" s="21">
        <f t="shared" si="2"/>
        <v>300</v>
      </c>
    </row>
    <row r="68" spans="1:8" ht="60.75" customHeight="1">
      <c r="A68" s="18">
        <v>62</v>
      </c>
      <c r="B68" s="33" t="s">
        <v>161</v>
      </c>
      <c r="C68" s="53" t="s">
        <v>158</v>
      </c>
      <c r="D68" s="36">
        <v>50</v>
      </c>
      <c r="E68" s="21">
        <v>2</v>
      </c>
      <c r="F68" s="20">
        <v>0.05</v>
      </c>
      <c r="G68" s="21">
        <f>E68/105%*5%</f>
        <v>0.09523809523809523</v>
      </c>
      <c r="H68" s="21">
        <f t="shared" si="2"/>
        <v>100</v>
      </c>
    </row>
    <row r="69" spans="1:8" ht="75" customHeight="1">
      <c r="A69" s="18">
        <v>63</v>
      </c>
      <c r="B69" s="33" t="s">
        <v>159</v>
      </c>
      <c r="C69" s="18" t="s">
        <v>158</v>
      </c>
      <c r="D69" s="36">
        <v>20</v>
      </c>
      <c r="E69" s="21">
        <v>3.5</v>
      </c>
      <c r="F69" s="20">
        <v>0.05</v>
      </c>
      <c r="G69" s="21">
        <f>E69/105%*5%</f>
        <v>0.16666666666666666</v>
      </c>
      <c r="H69" s="21">
        <f t="shared" si="2"/>
        <v>70</v>
      </c>
    </row>
    <row r="70" spans="1:8" ht="76.5" customHeight="1">
      <c r="A70" s="18">
        <v>64</v>
      </c>
      <c r="B70" s="33" t="s">
        <v>160</v>
      </c>
      <c r="C70" s="18" t="s">
        <v>158</v>
      </c>
      <c r="D70" s="36">
        <v>50</v>
      </c>
      <c r="E70" s="21">
        <v>2</v>
      </c>
      <c r="F70" s="20">
        <v>0.05</v>
      </c>
      <c r="G70" s="21">
        <f>E70/105%*5%</f>
        <v>0.09523809523809523</v>
      </c>
      <c r="H70" s="21">
        <f t="shared" si="2"/>
        <v>100</v>
      </c>
    </row>
    <row r="71" spans="1:8" ht="15">
      <c r="A71" s="18">
        <v>65</v>
      </c>
      <c r="B71" s="39" t="s">
        <v>302</v>
      </c>
      <c r="C71" s="15" t="s">
        <v>162</v>
      </c>
      <c r="D71" s="36">
        <v>25</v>
      </c>
      <c r="E71" s="21">
        <v>2.5</v>
      </c>
      <c r="F71" s="20">
        <v>0.08</v>
      </c>
      <c r="G71" s="21">
        <f>E71/108%*8%</f>
        <v>0.1851851851851852</v>
      </c>
      <c r="H71" s="21">
        <f t="shared" si="2"/>
        <v>62.5</v>
      </c>
    </row>
    <row r="72" spans="1:8" ht="16.5" customHeight="1">
      <c r="A72" s="18">
        <v>66</v>
      </c>
      <c r="B72" s="39" t="s">
        <v>301</v>
      </c>
      <c r="C72" s="36" t="s">
        <v>163</v>
      </c>
      <c r="D72" s="36">
        <v>420</v>
      </c>
      <c r="E72" s="21">
        <v>2</v>
      </c>
      <c r="F72" s="20">
        <v>0.23</v>
      </c>
      <c r="G72" s="21">
        <f>E72/123%*23%</f>
        <v>0.37398373983739835</v>
      </c>
      <c r="H72" s="21">
        <f t="shared" si="2"/>
        <v>840</v>
      </c>
    </row>
    <row r="73" spans="1:8" ht="15">
      <c r="A73" s="18">
        <v>67</v>
      </c>
      <c r="B73" s="39" t="s">
        <v>167</v>
      </c>
      <c r="C73" s="50" t="s">
        <v>163</v>
      </c>
      <c r="D73" s="36">
        <v>360</v>
      </c>
      <c r="E73" s="21">
        <v>1</v>
      </c>
      <c r="F73" s="20">
        <v>0.23</v>
      </c>
      <c r="G73" s="21">
        <f>E73/123%*23%</f>
        <v>0.18699186991869918</v>
      </c>
      <c r="H73" s="21">
        <f t="shared" si="2"/>
        <v>360</v>
      </c>
    </row>
    <row r="74" spans="1:8" ht="17.25" customHeight="1">
      <c r="A74" s="18">
        <v>68</v>
      </c>
      <c r="B74" s="39" t="s">
        <v>300</v>
      </c>
      <c r="C74" s="56" t="s">
        <v>164</v>
      </c>
      <c r="D74" s="36">
        <v>90</v>
      </c>
      <c r="E74" s="21">
        <v>5</v>
      </c>
      <c r="F74" s="20">
        <v>0.08</v>
      </c>
      <c r="G74" s="21">
        <f>E74/108%*8%</f>
        <v>0.3703703703703704</v>
      </c>
      <c r="H74" s="21">
        <f t="shared" si="2"/>
        <v>450</v>
      </c>
    </row>
    <row r="75" spans="1:8" ht="22.5" customHeight="1">
      <c r="A75" s="18">
        <v>69</v>
      </c>
      <c r="B75" s="39" t="s">
        <v>294</v>
      </c>
      <c r="C75" s="56" t="s">
        <v>164</v>
      </c>
      <c r="D75" s="36">
        <v>200</v>
      </c>
      <c r="E75" s="21">
        <v>1.5</v>
      </c>
      <c r="F75" s="20">
        <v>0.08</v>
      </c>
      <c r="G75" s="21">
        <f>E75/108%*8%</f>
        <v>0.1111111111111111</v>
      </c>
      <c r="H75" s="21">
        <f t="shared" si="2"/>
        <v>300</v>
      </c>
    </row>
    <row r="76" spans="1:8" ht="35.25" customHeight="1">
      <c r="A76" s="18">
        <v>70</v>
      </c>
      <c r="B76" s="39" t="s">
        <v>299</v>
      </c>
      <c r="C76" s="56" t="s">
        <v>164</v>
      </c>
      <c r="D76" s="36">
        <v>15</v>
      </c>
      <c r="E76" s="21">
        <v>1.2</v>
      </c>
      <c r="F76" s="20">
        <v>0.08</v>
      </c>
      <c r="G76" s="21">
        <f>E76/108%*8%</f>
        <v>0.08888888888888888</v>
      </c>
      <c r="H76" s="21">
        <f aca="true" t="shared" si="4" ref="H76:H84">D76*E76</f>
        <v>18</v>
      </c>
    </row>
    <row r="77" spans="1:8" ht="47.25" customHeight="1">
      <c r="A77" s="18">
        <v>71</v>
      </c>
      <c r="B77" s="33" t="s">
        <v>165</v>
      </c>
      <c r="C77" s="36" t="s">
        <v>166</v>
      </c>
      <c r="D77" s="36">
        <v>25</v>
      </c>
      <c r="E77" s="21">
        <v>1</v>
      </c>
      <c r="F77" s="20">
        <v>0.23</v>
      </c>
      <c r="G77" s="21">
        <f>E77/123%*23%</f>
        <v>0.18699186991869918</v>
      </c>
      <c r="H77" s="21">
        <f t="shared" si="4"/>
        <v>25</v>
      </c>
    </row>
    <row r="78" spans="1:8" ht="17.25" customHeight="1">
      <c r="A78" s="18">
        <v>72</v>
      </c>
      <c r="B78" s="39" t="s">
        <v>295</v>
      </c>
      <c r="C78" s="57" t="s">
        <v>79</v>
      </c>
      <c r="D78" s="36">
        <v>4</v>
      </c>
      <c r="E78" s="21">
        <v>1.3</v>
      </c>
      <c r="F78" s="20">
        <v>0.23</v>
      </c>
      <c r="G78" s="21">
        <f>E78/123%*23%</f>
        <v>0.24308943089430896</v>
      </c>
      <c r="H78" s="21">
        <f t="shared" si="4"/>
        <v>5.2</v>
      </c>
    </row>
    <row r="79" spans="1:8" ht="17.25" customHeight="1">
      <c r="A79" s="18">
        <v>73</v>
      </c>
      <c r="B79" s="38" t="s">
        <v>168</v>
      </c>
      <c r="C79" s="56" t="s">
        <v>73</v>
      </c>
      <c r="D79" s="18">
        <v>380</v>
      </c>
      <c r="E79" s="21">
        <v>2.2</v>
      </c>
      <c r="F79" s="20">
        <v>0.23</v>
      </c>
      <c r="G79" s="21">
        <f>E79/123%*23%</f>
        <v>0.41138211382113826</v>
      </c>
      <c r="H79" s="21">
        <f t="shared" si="4"/>
        <v>836.0000000000001</v>
      </c>
    </row>
    <row r="80" spans="1:8" ht="32.25" customHeight="1">
      <c r="A80" s="18">
        <v>74</v>
      </c>
      <c r="B80" s="58" t="s">
        <v>169</v>
      </c>
      <c r="C80" s="54" t="s">
        <v>123</v>
      </c>
      <c r="D80" s="36">
        <v>20</v>
      </c>
      <c r="E80" s="21">
        <v>1</v>
      </c>
      <c r="F80" s="20">
        <v>0.23</v>
      </c>
      <c r="G80" s="21">
        <f>E80/123%*23%</f>
        <v>0.18699186991869918</v>
      </c>
      <c r="H80" s="21">
        <f t="shared" si="4"/>
        <v>20</v>
      </c>
    </row>
    <row r="81" spans="1:8" ht="31.5" customHeight="1">
      <c r="A81" s="18">
        <v>75</v>
      </c>
      <c r="B81" s="33" t="s">
        <v>171</v>
      </c>
      <c r="C81" s="54" t="s">
        <v>123</v>
      </c>
      <c r="D81" s="36">
        <v>10</v>
      </c>
      <c r="E81" s="21">
        <v>1.2</v>
      </c>
      <c r="F81" s="20">
        <v>0.08</v>
      </c>
      <c r="G81" s="21">
        <f>E81/108%*8%</f>
        <v>0.08888888888888888</v>
      </c>
      <c r="H81" s="21">
        <f t="shared" si="4"/>
        <v>12</v>
      </c>
    </row>
    <row r="82" spans="1:8" ht="22.5" customHeight="1">
      <c r="A82" s="18">
        <v>76</v>
      </c>
      <c r="B82" s="39" t="s">
        <v>298</v>
      </c>
      <c r="C82" s="36" t="s">
        <v>76</v>
      </c>
      <c r="D82" s="36">
        <v>10</v>
      </c>
      <c r="E82" s="21">
        <v>2</v>
      </c>
      <c r="F82" s="20">
        <v>0.08</v>
      </c>
      <c r="G82" s="21">
        <f>E82/108%*8%</f>
        <v>0.14814814814814814</v>
      </c>
      <c r="H82" s="21">
        <f t="shared" si="4"/>
        <v>20</v>
      </c>
    </row>
    <row r="83" spans="1:8" ht="24" customHeight="1">
      <c r="A83" s="18">
        <v>77</v>
      </c>
      <c r="B83" s="39" t="s">
        <v>297</v>
      </c>
      <c r="C83" s="36" t="s">
        <v>76</v>
      </c>
      <c r="D83" s="36">
        <v>10</v>
      </c>
      <c r="E83" s="21">
        <v>2.2</v>
      </c>
      <c r="F83" s="20">
        <v>0.08</v>
      </c>
      <c r="G83" s="21">
        <f>E83/108%*8%</f>
        <v>0.16296296296296298</v>
      </c>
      <c r="H83" s="21">
        <f t="shared" si="4"/>
        <v>22</v>
      </c>
    </row>
    <row r="84" spans="1:8" ht="16.5" customHeight="1">
      <c r="A84" s="18">
        <v>78</v>
      </c>
      <c r="B84" s="144" t="s">
        <v>296</v>
      </c>
      <c r="C84" s="54" t="s">
        <v>172</v>
      </c>
      <c r="D84" s="36">
        <v>40</v>
      </c>
      <c r="E84" s="21">
        <v>1.5</v>
      </c>
      <c r="F84" s="20">
        <v>0.08</v>
      </c>
      <c r="G84" s="21">
        <f>E84/108%*8%</f>
        <v>0.1111111111111111</v>
      </c>
      <c r="H84" s="21">
        <f t="shared" si="4"/>
        <v>60</v>
      </c>
    </row>
    <row r="85" spans="1:8" ht="15">
      <c r="A85" s="83" t="s">
        <v>33</v>
      </c>
      <c r="B85" s="13"/>
      <c r="C85" s="27"/>
      <c r="D85" s="13"/>
      <c r="E85" s="16"/>
      <c r="F85" s="13"/>
      <c r="G85" s="17">
        <f>SUM(G7:G84)</f>
        <v>25.679687701638915</v>
      </c>
      <c r="H85" s="17">
        <f>SUM(H7:H84)</f>
        <v>12290.300000000001</v>
      </c>
    </row>
  </sheetData>
  <sheetProtection/>
  <mergeCells count="1">
    <mergeCell ref="A3:H3"/>
  </mergeCells>
  <hyperlinks>
    <hyperlink ref="C11" r:id="rId1" display="http://www.portalzp.pl/kody-cpv/szczegoly/pieczywo-776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2"/>
  <sheetViews>
    <sheetView zoomScalePageLayoutView="0" workbookViewId="0" topLeftCell="A19">
      <selection activeCell="H21" sqref="A7:H21"/>
    </sheetView>
  </sheetViews>
  <sheetFormatPr defaultColWidth="9.140625" defaultRowHeight="15"/>
  <cols>
    <col min="1" max="1" width="4.00390625" style="0" customWidth="1"/>
    <col min="2" max="2" width="45.57421875" style="0" customWidth="1"/>
    <col min="3" max="3" width="12.57421875" style="0" customWidth="1"/>
    <col min="4" max="4" width="8.28125" style="0" customWidth="1"/>
    <col min="5" max="5" width="19.57421875" style="0" customWidth="1"/>
    <col min="6" max="6" width="17.00390625" style="0" customWidth="1"/>
    <col min="7" max="7" width="18.00390625" style="0" customWidth="1"/>
    <col min="8" max="8" width="12.57421875" style="0" customWidth="1"/>
  </cols>
  <sheetData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5">
      <c r="A5" s="3"/>
      <c r="B5" s="60" t="s">
        <v>7</v>
      </c>
      <c r="C5" s="3"/>
      <c r="D5" s="3"/>
      <c r="E5" s="3"/>
      <c r="F5" s="3"/>
      <c r="G5" s="3"/>
      <c r="H5" s="3"/>
    </row>
    <row r="6" spans="1:8" ht="39.75" customHeight="1">
      <c r="A6" s="35" t="s">
        <v>0</v>
      </c>
      <c r="B6" s="35" t="s">
        <v>1</v>
      </c>
      <c r="C6" s="35" t="s">
        <v>21</v>
      </c>
      <c r="D6" s="35" t="s">
        <v>2</v>
      </c>
      <c r="E6" s="35" t="s">
        <v>3</v>
      </c>
      <c r="F6" s="35" t="s">
        <v>6</v>
      </c>
      <c r="G6" s="35" t="s">
        <v>4</v>
      </c>
      <c r="H6" s="35" t="s">
        <v>5</v>
      </c>
    </row>
    <row r="7" spans="1:8" s="9" customFormat="1" ht="43.5" customHeight="1">
      <c r="A7" s="18">
        <v>1</v>
      </c>
      <c r="B7" s="33" t="s">
        <v>27</v>
      </c>
      <c r="C7" s="18" t="s">
        <v>26</v>
      </c>
      <c r="D7" s="18">
        <v>425</v>
      </c>
      <c r="E7" s="21">
        <v>1.5</v>
      </c>
      <c r="F7" s="20">
        <v>0.05</v>
      </c>
      <c r="G7" s="21">
        <f>E7/108%*5%</f>
        <v>0.06944444444444445</v>
      </c>
      <c r="H7" s="21">
        <f aca="true" t="shared" si="0" ref="H7:H15">D7*E7</f>
        <v>637.5</v>
      </c>
    </row>
    <row r="8" spans="1:8" s="9" customFormat="1" ht="19.5" customHeight="1">
      <c r="A8" s="18">
        <v>2</v>
      </c>
      <c r="B8" s="33" t="s">
        <v>174</v>
      </c>
      <c r="C8" s="18" t="s">
        <v>26</v>
      </c>
      <c r="D8" s="18">
        <v>400</v>
      </c>
      <c r="E8" s="21">
        <v>1.7</v>
      </c>
      <c r="F8" s="20">
        <v>0.05</v>
      </c>
      <c r="G8" s="21">
        <f>E8/108%*5%</f>
        <v>0.0787037037037037</v>
      </c>
      <c r="H8" s="21">
        <f t="shared" si="0"/>
        <v>680</v>
      </c>
    </row>
    <row r="9" spans="1:8" s="9" customFormat="1" ht="45" customHeight="1">
      <c r="A9" s="18">
        <v>3</v>
      </c>
      <c r="B9" s="33" t="s">
        <v>62</v>
      </c>
      <c r="C9" s="15" t="s">
        <v>99</v>
      </c>
      <c r="D9" s="18">
        <v>425</v>
      </c>
      <c r="E9" s="21">
        <v>1.5</v>
      </c>
      <c r="F9" s="20">
        <v>0.08</v>
      </c>
      <c r="G9" s="21">
        <f>E9/108%*8%</f>
        <v>0.1111111111111111</v>
      </c>
      <c r="H9" s="21">
        <f t="shared" si="0"/>
        <v>637.5</v>
      </c>
    </row>
    <row r="10" spans="1:8" s="9" customFormat="1" ht="16.5" customHeight="1">
      <c r="A10" s="18">
        <v>4</v>
      </c>
      <c r="B10" s="33" t="s">
        <v>175</v>
      </c>
      <c r="C10" s="53" t="s">
        <v>177</v>
      </c>
      <c r="D10" s="18">
        <v>320</v>
      </c>
      <c r="E10" s="21">
        <v>2.1</v>
      </c>
      <c r="F10" s="20">
        <v>0.08</v>
      </c>
      <c r="G10" s="21">
        <f>E10/108%*8%</f>
        <v>0.15555555555555556</v>
      </c>
      <c r="H10" s="21">
        <f t="shared" si="0"/>
        <v>672</v>
      </c>
    </row>
    <row r="11" spans="1:8" s="9" customFormat="1" ht="16.5" customHeight="1">
      <c r="A11" s="18">
        <v>5</v>
      </c>
      <c r="B11" s="33" t="s">
        <v>178</v>
      </c>
      <c r="C11" s="53" t="s">
        <v>177</v>
      </c>
      <c r="D11" s="18">
        <v>340</v>
      </c>
      <c r="E11" s="21">
        <v>2</v>
      </c>
      <c r="F11" s="20">
        <v>0.08</v>
      </c>
      <c r="G11" s="21">
        <f>E11/108%*8%</f>
        <v>0.14814814814814814</v>
      </c>
      <c r="H11" s="21">
        <f t="shared" si="0"/>
        <v>680</v>
      </c>
    </row>
    <row r="12" spans="1:8" s="9" customFormat="1" ht="57.75" customHeight="1">
      <c r="A12" s="18">
        <v>6</v>
      </c>
      <c r="B12" s="61" t="s">
        <v>330</v>
      </c>
      <c r="C12" s="36" t="s">
        <v>176</v>
      </c>
      <c r="D12" s="18">
        <v>220</v>
      </c>
      <c r="E12" s="21">
        <v>2.1</v>
      </c>
      <c r="F12" s="20">
        <v>0.08</v>
      </c>
      <c r="G12" s="21">
        <f>E12/108%*8%</f>
        <v>0.15555555555555556</v>
      </c>
      <c r="H12" s="21">
        <f t="shared" si="0"/>
        <v>462</v>
      </c>
    </row>
    <row r="13" spans="1:8" s="9" customFormat="1" ht="32.25" customHeight="1">
      <c r="A13" s="18">
        <v>7</v>
      </c>
      <c r="B13" s="33" t="s">
        <v>66</v>
      </c>
      <c r="C13" s="53" t="s">
        <v>177</v>
      </c>
      <c r="D13" s="18">
        <v>380</v>
      </c>
      <c r="E13" s="21">
        <v>2</v>
      </c>
      <c r="F13" s="20">
        <v>0.05</v>
      </c>
      <c r="G13" s="21">
        <f>E13/105%*5%</f>
        <v>0.09523809523809523</v>
      </c>
      <c r="H13" s="21">
        <f t="shared" si="0"/>
        <v>760</v>
      </c>
    </row>
    <row r="14" spans="1:8" s="9" customFormat="1" ht="144.75" customHeight="1">
      <c r="A14" s="18">
        <v>8</v>
      </c>
      <c r="B14" s="33" t="s">
        <v>257</v>
      </c>
      <c r="C14" s="22" t="s">
        <v>28</v>
      </c>
      <c r="D14" s="18">
        <v>120</v>
      </c>
      <c r="E14" s="21">
        <v>4.5</v>
      </c>
      <c r="F14" s="20">
        <v>0.05</v>
      </c>
      <c r="G14" s="21">
        <f>E14/105%*5%</f>
        <v>0.2142857142857143</v>
      </c>
      <c r="H14" s="21">
        <f t="shared" si="0"/>
        <v>540</v>
      </c>
    </row>
    <row r="15" spans="1:8" s="9" customFormat="1" ht="16.5" customHeight="1">
      <c r="A15" s="18">
        <v>9</v>
      </c>
      <c r="B15" s="33" t="s">
        <v>181</v>
      </c>
      <c r="C15" s="62" t="s">
        <v>28</v>
      </c>
      <c r="D15" s="18">
        <v>280</v>
      </c>
      <c r="E15" s="21">
        <v>1.5</v>
      </c>
      <c r="F15" s="20">
        <v>0.05</v>
      </c>
      <c r="G15" s="21">
        <f>E15/105%*5%</f>
        <v>0.07142857142857144</v>
      </c>
      <c r="H15" s="21">
        <f t="shared" si="0"/>
        <v>420</v>
      </c>
    </row>
    <row r="16" spans="1:12" s="9" customFormat="1" ht="59.25" customHeight="1">
      <c r="A16" s="18">
        <v>10</v>
      </c>
      <c r="B16" s="43" t="s">
        <v>180</v>
      </c>
      <c r="C16" s="22" t="s">
        <v>28</v>
      </c>
      <c r="D16" s="18">
        <v>250</v>
      </c>
      <c r="E16" s="21">
        <v>1.8</v>
      </c>
      <c r="F16" s="20">
        <v>0.05</v>
      </c>
      <c r="G16" s="21">
        <f aca="true" t="shared" si="1" ref="G16:G21">E16/105%*5%</f>
        <v>0.08571428571428572</v>
      </c>
      <c r="H16" s="21">
        <f aca="true" t="shared" si="2" ref="H16:H21">D16*E16</f>
        <v>450</v>
      </c>
      <c r="L16" s="4"/>
    </row>
    <row r="17" spans="1:8" ht="104.25" customHeight="1">
      <c r="A17" s="18">
        <v>11</v>
      </c>
      <c r="B17" s="64" t="s">
        <v>179</v>
      </c>
      <c r="C17" s="63" t="s">
        <v>26</v>
      </c>
      <c r="D17" s="18">
        <v>50</v>
      </c>
      <c r="E17" s="21">
        <v>2</v>
      </c>
      <c r="F17" s="20">
        <v>0.05</v>
      </c>
      <c r="G17" s="21">
        <f t="shared" si="1"/>
        <v>0.09523809523809523</v>
      </c>
      <c r="H17" s="21">
        <f t="shared" si="2"/>
        <v>100</v>
      </c>
    </row>
    <row r="18" spans="1:8" ht="61.5" customHeight="1">
      <c r="A18" s="18">
        <v>12</v>
      </c>
      <c r="B18" s="43" t="s">
        <v>182</v>
      </c>
      <c r="C18" s="36" t="s">
        <v>58</v>
      </c>
      <c r="D18" s="18">
        <v>15</v>
      </c>
      <c r="E18" s="21">
        <v>20</v>
      </c>
      <c r="F18" s="20">
        <v>0.05</v>
      </c>
      <c r="G18" s="21">
        <f t="shared" si="1"/>
        <v>0.9523809523809524</v>
      </c>
      <c r="H18" s="21">
        <f t="shared" si="2"/>
        <v>300</v>
      </c>
    </row>
    <row r="19" spans="1:8" ht="103.5" customHeight="1">
      <c r="A19" s="18">
        <v>13</v>
      </c>
      <c r="B19" s="43" t="s">
        <v>183</v>
      </c>
      <c r="C19" s="18" t="s">
        <v>56</v>
      </c>
      <c r="D19" s="18">
        <v>60</v>
      </c>
      <c r="E19" s="21">
        <v>11</v>
      </c>
      <c r="F19" s="20">
        <v>0.05</v>
      </c>
      <c r="G19" s="21">
        <f t="shared" si="1"/>
        <v>0.5238095238095238</v>
      </c>
      <c r="H19" s="21">
        <f t="shared" si="2"/>
        <v>660</v>
      </c>
    </row>
    <row r="20" spans="1:8" ht="103.5" customHeight="1">
      <c r="A20" s="18">
        <v>14</v>
      </c>
      <c r="B20" s="33" t="s">
        <v>185</v>
      </c>
      <c r="C20" s="36" t="s">
        <v>57</v>
      </c>
      <c r="D20" s="18">
        <v>160</v>
      </c>
      <c r="E20" s="21">
        <v>3</v>
      </c>
      <c r="F20" s="20">
        <v>0.05</v>
      </c>
      <c r="G20" s="21">
        <f t="shared" si="1"/>
        <v>0.14285714285714288</v>
      </c>
      <c r="H20" s="21">
        <f t="shared" si="2"/>
        <v>480</v>
      </c>
    </row>
    <row r="21" spans="1:8" ht="118.5" customHeight="1">
      <c r="A21" s="18">
        <v>15</v>
      </c>
      <c r="B21" s="33" t="s">
        <v>184</v>
      </c>
      <c r="C21" s="36" t="s">
        <v>57</v>
      </c>
      <c r="D21" s="18">
        <v>50</v>
      </c>
      <c r="E21" s="21">
        <v>4</v>
      </c>
      <c r="F21" s="20">
        <v>0.05</v>
      </c>
      <c r="G21" s="21">
        <f t="shared" si="1"/>
        <v>0.19047619047619047</v>
      </c>
      <c r="H21" s="21">
        <f t="shared" si="2"/>
        <v>200</v>
      </c>
    </row>
    <row r="22" spans="1:8" ht="15">
      <c r="A22" s="6" t="s">
        <v>33</v>
      </c>
      <c r="B22" s="6"/>
      <c r="C22" s="6"/>
      <c r="D22" s="6"/>
      <c r="E22" s="6"/>
      <c r="F22" s="6"/>
      <c r="G22" s="7">
        <f>SUM(G7:G21)</f>
        <v>3.08994708994709</v>
      </c>
      <c r="H22" s="7">
        <f>SUM(H7:H21)</f>
        <v>7679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28125" style="0" customWidth="1"/>
    <col min="2" max="2" width="49.28125" style="0" customWidth="1"/>
    <col min="3" max="3" width="13.00390625" style="0" customWidth="1"/>
    <col min="4" max="4" width="8.421875" style="0" customWidth="1"/>
    <col min="5" max="5" width="20.00390625" style="0" customWidth="1"/>
    <col min="6" max="6" width="17.140625" style="0" customWidth="1"/>
    <col min="7" max="7" width="17.8515625" style="0" customWidth="1"/>
    <col min="8" max="8" width="11.28125" style="0" customWidth="1"/>
  </cols>
  <sheetData>
    <row r="4" spans="1:8" ht="15.75" customHeight="1">
      <c r="A4" s="95" t="s">
        <v>37</v>
      </c>
      <c r="B4" s="95"/>
      <c r="C4" s="95"/>
      <c r="D4" s="95"/>
      <c r="E4" s="95"/>
      <c r="F4" s="95"/>
      <c r="G4" s="95"/>
      <c r="H4" s="95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38.25" customHeight="1">
      <c r="A6" s="35" t="s">
        <v>0</v>
      </c>
      <c r="B6" s="35" t="s">
        <v>1</v>
      </c>
      <c r="C6" s="35" t="s">
        <v>21</v>
      </c>
      <c r="D6" s="35" t="s">
        <v>2</v>
      </c>
      <c r="E6" s="35" t="s">
        <v>3</v>
      </c>
      <c r="F6" s="35" t="s">
        <v>6</v>
      </c>
      <c r="G6" s="35" t="s">
        <v>4</v>
      </c>
      <c r="H6" s="35" t="s">
        <v>5</v>
      </c>
    </row>
    <row r="7" spans="1:8" ht="130.5" customHeight="1">
      <c r="A7" s="63">
        <v>1</v>
      </c>
      <c r="B7" s="87" t="s">
        <v>186</v>
      </c>
      <c r="C7" s="88" t="s">
        <v>54</v>
      </c>
      <c r="D7" s="63">
        <v>40</v>
      </c>
      <c r="E7" s="66">
        <v>20</v>
      </c>
      <c r="F7" s="67">
        <v>0.05</v>
      </c>
      <c r="G7" s="66">
        <f>E7/105%*5%</f>
        <v>0.9523809523809524</v>
      </c>
      <c r="H7" s="66">
        <f>D7*E7</f>
        <v>800</v>
      </c>
    </row>
    <row r="8" spans="1:8" ht="87.75" customHeight="1">
      <c r="A8" s="18">
        <v>2</v>
      </c>
      <c r="B8" s="43" t="s">
        <v>190</v>
      </c>
      <c r="C8" s="40" t="s">
        <v>54</v>
      </c>
      <c r="D8" s="18">
        <v>20</v>
      </c>
      <c r="E8" s="21">
        <v>15</v>
      </c>
      <c r="F8" s="67">
        <v>0.05</v>
      </c>
      <c r="G8" s="66">
        <f aca="true" t="shared" si="0" ref="G8:G17">E8/105%*5%</f>
        <v>0.7142857142857143</v>
      </c>
      <c r="H8" s="66">
        <f aca="true" t="shared" si="1" ref="H8:H17">D8*E8</f>
        <v>300</v>
      </c>
    </row>
    <row r="9" spans="1:8" ht="87.75" customHeight="1">
      <c r="A9" s="63">
        <v>3</v>
      </c>
      <c r="B9" s="43" t="s">
        <v>191</v>
      </c>
      <c r="C9" s="40" t="s">
        <v>54</v>
      </c>
      <c r="D9" s="18">
        <v>30</v>
      </c>
      <c r="E9" s="21">
        <v>16</v>
      </c>
      <c r="F9" s="67">
        <v>0.05</v>
      </c>
      <c r="G9" s="66">
        <f t="shared" si="0"/>
        <v>0.7619047619047619</v>
      </c>
      <c r="H9" s="66">
        <f t="shared" si="1"/>
        <v>480</v>
      </c>
    </row>
    <row r="10" spans="1:8" ht="71.25">
      <c r="A10" s="18">
        <v>4</v>
      </c>
      <c r="B10" s="33" t="s">
        <v>262</v>
      </c>
      <c r="C10" s="68" t="s">
        <v>55</v>
      </c>
      <c r="D10" s="18">
        <v>150</v>
      </c>
      <c r="E10" s="21">
        <v>15</v>
      </c>
      <c r="F10" s="67">
        <v>0.05</v>
      </c>
      <c r="G10" s="66">
        <f t="shared" si="0"/>
        <v>0.7142857142857143</v>
      </c>
      <c r="H10" s="66">
        <f t="shared" si="1"/>
        <v>2250</v>
      </c>
    </row>
    <row r="11" spans="1:8" ht="128.25">
      <c r="A11" s="63">
        <v>5</v>
      </c>
      <c r="B11" s="33" t="s">
        <v>261</v>
      </c>
      <c r="C11" s="22" t="s">
        <v>187</v>
      </c>
      <c r="D11" s="18">
        <v>65</v>
      </c>
      <c r="E11" s="21">
        <v>10</v>
      </c>
      <c r="F11" s="67">
        <v>0.05</v>
      </c>
      <c r="G11" s="66">
        <f t="shared" si="0"/>
        <v>0.4761904761904762</v>
      </c>
      <c r="H11" s="66">
        <f t="shared" si="1"/>
        <v>650</v>
      </c>
    </row>
    <row r="12" spans="1:10" ht="255">
      <c r="A12" s="18">
        <v>6</v>
      </c>
      <c r="B12" s="175" t="s">
        <v>336</v>
      </c>
      <c r="C12" s="22"/>
      <c r="D12" s="18">
        <v>20</v>
      </c>
      <c r="E12" s="21">
        <v>11</v>
      </c>
      <c r="F12" s="67">
        <v>0.05</v>
      </c>
      <c r="G12" s="66">
        <f t="shared" si="0"/>
        <v>0.5238095238095238</v>
      </c>
      <c r="H12" s="66">
        <f t="shared" si="1"/>
        <v>220</v>
      </c>
      <c r="J12" s="92"/>
    </row>
    <row r="13" spans="1:8" ht="51.75">
      <c r="A13" s="63">
        <v>7</v>
      </c>
      <c r="B13" s="176" t="s">
        <v>337</v>
      </c>
      <c r="C13" s="18" t="s">
        <v>55</v>
      </c>
      <c r="D13" s="18">
        <v>4</v>
      </c>
      <c r="E13" s="21">
        <v>7</v>
      </c>
      <c r="F13" s="67">
        <v>0.05</v>
      </c>
      <c r="G13" s="66">
        <f t="shared" si="0"/>
        <v>0.3333333333333333</v>
      </c>
      <c r="H13" s="66">
        <f t="shared" si="1"/>
        <v>28</v>
      </c>
    </row>
    <row r="14" spans="1:8" ht="132" customHeight="1">
      <c r="A14" s="18">
        <v>8</v>
      </c>
      <c r="B14" s="43" t="s">
        <v>188</v>
      </c>
      <c r="C14" s="18" t="s">
        <v>55</v>
      </c>
      <c r="D14" s="18">
        <v>80</v>
      </c>
      <c r="E14" s="21">
        <v>18</v>
      </c>
      <c r="F14" s="67">
        <v>0.05</v>
      </c>
      <c r="G14" s="66">
        <f t="shared" si="0"/>
        <v>0.8571428571428572</v>
      </c>
      <c r="H14" s="66">
        <f t="shared" si="1"/>
        <v>1440</v>
      </c>
    </row>
    <row r="15" spans="1:8" ht="172.5" customHeight="1">
      <c r="A15" s="63">
        <v>9</v>
      </c>
      <c r="B15" s="33" t="s">
        <v>189</v>
      </c>
      <c r="C15" s="90" t="s">
        <v>55</v>
      </c>
      <c r="D15" s="18">
        <v>10</v>
      </c>
      <c r="E15" s="21">
        <v>12</v>
      </c>
      <c r="F15" s="20">
        <v>0.05</v>
      </c>
      <c r="G15" s="66">
        <f t="shared" si="0"/>
        <v>0.5714285714285715</v>
      </c>
      <c r="H15" s="66">
        <f t="shared" si="1"/>
        <v>120</v>
      </c>
    </row>
    <row r="16" spans="1:8" ht="216.75" customHeight="1">
      <c r="A16" s="18">
        <v>10</v>
      </c>
      <c r="B16" s="48" t="s">
        <v>192</v>
      </c>
      <c r="C16" s="18" t="s">
        <v>55</v>
      </c>
      <c r="D16" s="18">
        <v>75</v>
      </c>
      <c r="E16" s="21">
        <v>18</v>
      </c>
      <c r="F16" s="20">
        <v>0.05</v>
      </c>
      <c r="G16" s="66">
        <f t="shared" si="0"/>
        <v>0.8571428571428572</v>
      </c>
      <c r="H16" s="66">
        <f t="shared" si="1"/>
        <v>1350</v>
      </c>
    </row>
    <row r="17" spans="1:8" ht="129.75" customHeight="1">
      <c r="A17" s="63">
        <v>11</v>
      </c>
      <c r="B17" s="33" t="s">
        <v>193</v>
      </c>
      <c r="C17" s="90" t="s">
        <v>55</v>
      </c>
      <c r="D17" s="18">
        <v>30</v>
      </c>
      <c r="E17" s="21">
        <v>18</v>
      </c>
      <c r="F17" s="20">
        <v>0.05</v>
      </c>
      <c r="G17" s="66">
        <f t="shared" si="0"/>
        <v>0.8571428571428572</v>
      </c>
      <c r="H17" s="66">
        <f t="shared" si="1"/>
        <v>540</v>
      </c>
    </row>
    <row r="18" spans="1:8" ht="15">
      <c r="A18" s="70" t="s">
        <v>33</v>
      </c>
      <c r="B18" s="91"/>
      <c r="C18" s="16"/>
      <c r="D18" s="16"/>
      <c r="E18" s="16"/>
      <c r="F18" s="16"/>
      <c r="G18" s="17">
        <f>SUM(G7:G17)</f>
        <v>7.61904761904762</v>
      </c>
      <c r="H18" s="17">
        <f>SUM(H7:H17)</f>
        <v>8178</v>
      </c>
    </row>
    <row r="19" spans="1:8" ht="15">
      <c r="A19" s="3"/>
      <c r="B19" s="3"/>
      <c r="C19" s="3"/>
      <c r="D19" s="3"/>
      <c r="E19" s="3"/>
      <c r="F19" s="3"/>
      <c r="G19" s="3"/>
      <c r="H19" s="3"/>
    </row>
  </sheetData>
  <sheetProtection/>
  <mergeCells count="1">
    <mergeCell ref="A4:H4"/>
  </mergeCells>
  <hyperlinks>
    <hyperlink ref="C7" r:id="rId1" display="http://www.portalzp.pl/kody-cpv/szczegoly/wedliny-508/"/>
    <hyperlink ref="C8" r:id="rId2" display="http://www.portalzp.pl/kody-cpv/szczegoly/wedliny-508/"/>
    <hyperlink ref="C9" r:id="rId3" display="http://www.portalzp.pl/kody-cpv/szczegoly/wedliny-508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1"/>
  <sheetViews>
    <sheetView zoomScalePageLayoutView="0" workbookViewId="0" topLeftCell="A1">
      <selection activeCell="A7" sqref="A7:D10"/>
    </sheetView>
  </sheetViews>
  <sheetFormatPr defaultColWidth="9.140625" defaultRowHeight="15"/>
  <cols>
    <col min="1" max="1" width="4.140625" style="0" customWidth="1"/>
    <col min="2" max="2" width="36.140625" style="0" customWidth="1"/>
    <col min="3" max="3" width="12.8515625" style="0" customWidth="1"/>
    <col min="4" max="4" width="8.8515625" style="0" customWidth="1"/>
    <col min="5" max="5" width="19.7109375" style="0" customWidth="1"/>
    <col min="6" max="6" width="17.00390625" style="0" customWidth="1"/>
    <col min="7" max="7" width="17.8515625" style="0" customWidth="1"/>
    <col min="8" max="8" width="11.8515625" style="0" customWidth="1"/>
  </cols>
  <sheetData>
    <row r="4" spans="1:8" ht="15.75" customHeight="1">
      <c r="A4" s="93" t="s">
        <v>32</v>
      </c>
      <c r="B4" s="93"/>
      <c r="C4" s="93"/>
      <c r="D4" s="93"/>
      <c r="E4" s="93"/>
      <c r="F4" s="93"/>
      <c r="G4" s="93"/>
      <c r="H4" s="93"/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39" customHeight="1">
      <c r="A6" s="35" t="s">
        <v>0</v>
      </c>
      <c r="B6" s="35" t="s">
        <v>1</v>
      </c>
      <c r="C6" s="35" t="s">
        <v>21</v>
      </c>
      <c r="D6" s="35" t="s">
        <v>2</v>
      </c>
      <c r="E6" s="35" t="s">
        <v>3</v>
      </c>
      <c r="F6" s="35" t="s">
        <v>6</v>
      </c>
      <c r="G6" s="35" t="s">
        <v>4</v>
      </c>
      <c r="H6" s="35" t="s">
        <v>5</v>
      </c>
    </row>
    <row r="7" spans="1:8" ht="15.75" customHeight="1">
      <c r="A7" s="28">
        <v>1</v>
      </c>
      <c r="B7" s="71" t="s">
        <v>197</v>
      </c>
      <c r="C7" s="65" t="s">
        <v>194</v>
      </c>
      <c r="D7" s="63">
        <v>40</v>
      </c>
      <c r="E7" s="66">
        <v>16</v>
      </c>
      <c r="F7" s="67">
        <v>0.05</v>
      </c>
      <c r="G7" s="66">
        <f>E7/105%*5%</f>
        <v>0.7619047619047619</v>
      </c>
      <c r="H7" s="66">
        <f>D7*E7</f>
        <v>640</v>
      </c>
    </row>
    <row r="8" spans="1:8" ht="30" customHeight="1">
      <c r="A8" s="23">
        <v>2</v>
      </c>
      <c r="B8" s="43" t="s">
        <v>195</v>
      </c>
      <c r="C8" s="72" t="s">
        <v>194</v>
      </c>
      <c r="D8" s="18">
        <v>60</v>
      </c>
      <c r="E8" s="21">
        <v>8</v>
      </c>
      <c r="F8" s="67">
        <v>0.05</v>
      </c>
      <c r="G8" s="66">
        <f>E8/105%*5%</f>
        <v>0.38095238095238093</v>
      </c>
      <c r="H8" s="21">
        <f>D8*E8</f>
        <v>480</v>
      </c>
    </row>
    <row r="9" spans="1:8" ht="17.25" customHeight="1">
      <c r="A9" s="23">
        <v>3</v>
      </c>
      <c r="B9" s="37" t="s">
        <v>196</v>
      </c>
      <c r="C9" s="22"/>
      <c r="D9" s="18">
        <v>50</v>
      </c>
      <c r="E9" s="21">
        <v>6</v>
      </c>
      <c r="F9" s="67">
        <v>0.05</v>
      </c>
      <c r="G9" s="66">
        <f>E9/105%*5%</f>
        <v>0.28571428571428575</v>
      </c>
      <c r="H9" s="21">
        <f>D9*E9</f>
        <v>300</v>
      </c>
    </row>
    <row r="10" spans="1:8" ht="32.25" customHeight="1">
      <c r="A10" s="23">
        <v>4</v>
      </c>
      <c r="B10" s="33" t="s">
        <v>198</v>
      </c>
      <c r="C10" s="68" t="s">
        <v>199</v>
      </c>
      <c r="D10" s="18">
        <v>140</v>
      </c>
      <c r="E10" s="21">
        <v>3.5</v>
      </c>
      <c r="F10" s="20">
        <v>0.05</v>
      </c>
      <c r="G10" s="66">
        <f>E10/105%*5%</f>
        <v>0.16666666666666666</v>
      </c>
      <c r="H10" s="21">
        <f>D10*E10</f>
        <v>490</v>
      </c>
    </row>
    <row r="11" spans="1:8" ht="15">
      <c r="A11" s="69" t="s">
        <v>33</v>
      </c>
      <c r="B11" s="16"/>
      <c r="C11" s="16"/>
      <c r="D11" s="16"/>
      <c r="E11" s="16"/>
      <c r="F11" s="16"/>
      <c r="G11" s="17">
        <f>SUM(G7:G10)</f>
        <v>1.5952380952380953</v>
      </c>
      <c r="H11" s="17">
        <f>SUM(H7:H10)</f>
        <v>1910</v>
      </c>
    </row>
  </sheetData>
  <sheetProtection/>
  <mergeCells count="1"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A5" sqref="A5:D46"/>
    </sheetView>
  </sheetViews>
  <sheetFormatPr defaultColWidth="9.140625" defaultRowHeight="15"/>
  <cols>
    <col min="1" max="1" width="4.00390625" style="11" customWidth="1"/>
    <col min="2" max="2" width="40.57421875" style="11" customWidth="1"/>
    <col min="3" max="3" width="12.8515625" style="11" customWidth="1"/>
    <col min="4" max="4" width="8.28125" style="11" customWidth="1"/>
    <col min="5" max="5" width="19.8515625" style="11" customWidth="1"/>
    <col min="6" max="6" width="16.8515625" style="11" customWidth="1"/>
    <col min="7" max="7" width="17.8515625" style="11" customWidth="1"/>
    <col min="8" max="8" width="12.421875" style="11" customWidth="1"/>
  </cols>
  <sheetData>
    <row r="2" spans="1:8" ht="15.75">
      <c r="A2" s="94" t="s">
        <v>34</v>
      </c>
      <c r="B2" s="94"/>
      <c r="C2" s="94"/>
      <c r="D2" s="94"/>
      <c r="E2" s="94"/>
      <c r="F2" s="94"/>
      <c r="G2" s="94"/>
      <c r="H2" s="94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36.75" customHeight="1">
      <c r="A4" s="35" t="s">
        <v>0</v>
      </c>
      <c r="B4" s="35" t="s">
        <v>1</v>
      </c>
      <c r="C4" s="35" t="s">
        <v>22</v>
      </c>
      <c r="D4" s="35" t="s">
        <v>2</v>
      </c>
      <c r="E4" s="35" t="s">
        <v>3</v>
      </c>
      <c r="F4" s="35" t="s">
        <v>6</v>
      </c>
      <c r="G4" s="35" t="s">
        <v>4</v>
      </c>
      <c r="H4" s="35" t="s">
        <v>5</v>
      </c>
    </row>
    <row r="5" spans="1:8" s="8" customFormat="1" ht="62.25" customHeight="1">
      <c r="A5" s="18">
        <v>1</v>
      </c>
      <c r="B5" s="75" t="s">
        <v>200</v>
      </c>
      <c r="C5" s="18" t="s">
        <v>15</v>
      </c>
      <c r="D5" s="18">
        <v>320</v>
      </c>
      <c r="E5" s="21">
        <v>5.2</v>
      </c>
      <c r="F5" s="20">
        <v>0.05</v>
      </c>
      <c r="G5" s="21">
        <f>E5/105%*5%</f>
        <v>0.24761904761904763</v>
      </c>
      <c r="H5" s="21">
        <f>D5*E5</f>
        <v>1664</v>
      </c>
    </row>
    <row r="6" spans="1:8" s="9" customFormat="1" ht="33" customHeight="1">
      <c r="A6" s="18">
        <v>2</v>
      </c>
      <c r="B6" s="33" t="s">
        <v>60</v>
      </c>
      <c r="C6" s="15" t="s">
        <v>48</v>
      </c>
      <c r="D6" s="18">
        <v>30</v>
      </c>
      <c r="E6" s="21">
        <v>3.5</v>
      </c>
      <c r="F6" s="20">
        <v>0.05</v>
      </c>
      <c r="G6" s="21">
        <f>E6/105%*5%</f>
        <v>0.16666666666666666</v>
      </c>
      <c r="H6" s="21">
        <f aca="true" t="shared" si="0" ref="H6:H46">D6*E6</f>
        <v>105</v>
      </c>
    </row>
    <row r="7" spans="1:8" s="9" customFormat="1" ht="20.25" customHeight="1">
      <c r="A7" s="18">
        <v>3</v>
      </c>
      <c r="B7" s="58" t="s">
        <v>202</v>
      </c>
      <c r="C7" s="18" t="s">
        <v>16</v>
      </c>
      <c r="D7" s="18">
        <v>230</v>
      </c>
      <c r="E7" s="21">
        <v>3</v>
      </c>
      <c r="F7" s="20">
        <v>0.05</v>
      </c>
      <c r="G7" s="21">
        <f aca="true" t="shared" si="1" ref="G7:G46">E7/105%*5%</f>
        <v>0.14285714285714288</v>
      </c>
      <c r="H7" s="21">
        <f t="shared" si="0"/>
        <v>690</v>
      </c>
    </row>
    <row r="8" spans="1:8" s="8" customFormat="1" ht="45" customHeight="1">
      <c r="A8" s="18">
        <v>4</v>
      </c>
      <c r="B8" s="43" t="s">
        <v>201</v>
      </c>
      <c r="C8" s="36" t="s">
        <v>39</v>
      </c>
      <c r="D8" s="18">
        <v>60</v>
      </c>
      <c r="E8" s="21">
        <v>1.5</v>
      </c>
      <c r="F8" s="20">
        <v>0.05</v>
      </c>
      <c r="G8" s="21">
        <f t="shared" si="1"/>
        <v>0.07142857142857144</v>
      </c>
      <c r="H8" s="21">
        <f t="shared" si="0"/>
        <v>90</v>
      </c>
    </row>
    <row r="9" spans="1:8" s="9" customFormat="1" ht="47.25" customHeight="1">
      <c r="A9" s="18">
        <v>5</v>
      </c>
      <c r="B9" s="43" t="s">
        <v>203</v>
      </c>
      <c r="C9" s="36" t="s">
        <v>38</v>
      </c>
      <c r="D9" s="18">
        <v>45</v>
      </c>
      <c r="E9" s="21">
        <v>2</v>
      </c>
      <c r="F9" s="20">
        <v>0.05</v>
      </c>
      <c r="G9" s="21">
        <f t="shared" si="1"/>
        <v>0.09523809523809523</v>
      </c>
      <c r="H9" s="21">
        <f t="shared" si="0"/>
        <v>90</v>
      </c>
    </row>
    <row r="10" spans="1:8" s="9" customFormat="1" ht="60.75" customHeight="1">
      <c r="A10" s="18">
        <v>6</v>
      </c>
      <c r="B10" s="75" t="s">
        <v>204</v>
      </c>
      <c r="C10" s="18" t="s">
        <v>40</v>
      </c>
      <c r="D10" s="18">
        <v>7</v>
      </c>
      <c r="E10" s="21">
        <v>7</v>
      </c>
      <c r="F10" s="20">
        <v>0.08</v>
      </c>
      <c r="G10" s="21">
        <f>E10/108%*8%</f>
        <v>0.5185185185185185</v>
      </c>
      <c r="H10" s="21">
        <f t="shared" si="0"/>
        <v>49</v>
      </c>
    </row>
    <row r="11" spans="1:8" s="8" customFormat="1" ht="61.5" customHeight="1">
      <c r="A11" s="18">
        <v>7</v>
      </c>
      <c r="B11" s="33" t="s">
        <v>205</v>
      </c>
      <c r="C11" s="22" t="s">
        <v>206</v>
      </c>
      <c r="D11" s="18">
        <v>45</v>
      </c>
      <c r="E11" s="21">
        <v>1.6</v>
      </c>
      <c r="F11" s="20">
        <v>0.05</v>
      </c>
      <c r="G11" s="21">
        <f t="shared" si="1"/>
        <v>0.0761904761904762</v>
      </c>
      <c r="H11" s="21">
        <f t="shared" si="0"/>
        <v>72</v>
      </c>
    </row>
    <row r="12" spans="1:8" s="9" customFormat="1" ht="75.75" customHeight="1">
      <c r="A12" s="18">
        <v>8</v>
      </c>
      <c r="B12" s="77" t="s">
        <v>207</v>
      </c>
      <c r="C12" s="40" t="s">
        <v>47</v>
      </c>
      <c r="D12" s="18">
        <v>20</v>
      </c>
      <c r="E12" s="21">
        <v>9</v>
      </c>
      <c r="F12" s="20">
        <v>0.05</v>
      </c>
      <c r="G12" s="21">
        <f t="shared" si="1"/>
        <v>0.4285714285714286</v>
      </c>
      <c r="H12" s="21">
        <f t="shared" si="0"/>
        <v>180</v>
      </c>
    </row>
    <row r="13" spans="1:8" s="9" customFormat="1" ht="17.25" customHeight="1">
      <c r="A13" s="18">
        <v>9</v>
      </c>
      <c r="B13" s="76" t="s">
        <v>61</v>
      </c>
      <c r="C13" s="40" t="s">
        <v>47</v>
      </c>
      <c r="D13" s="18">
        <v>45</v>
      </c>
      <c r="E13" s="21">
        <v>3</v>
      </c>
      <c r="F13" s="20">
        <v>0.05</v>
      </c>
      <c r="G13" s="21">
        <f t="shared" si="1"/>
        <v>0.14285714285714288</v>
      </c>
      <c r="H13" s="21">
        <f t="shared" si="0"/>
        <v>135</v>
      </c>
    </row>
    <row r="14" spans="1:8" s="9" customFormat="1" ht="48" customHeight="1">
      <c r="A14" s="18">
        <v>10</v>
      </c>
      <c r="B14" s="43" t="s">
        <v>208</v>
      </c>
      <c r="C14" s="36" t="s">
        <v>49</v>
      </c>
      <c r="D14" s="18">
        <v>10</v>
      </c>
      <c r="E14" s="21">
        <v>4</v>
      </c>
      <c r="F14" s="20">
        <v>0.05</v>
      </c>
      <c r="G14" s="21">
        <f t="shared" si="1"/>
        <v>0.19047619047619047</v>
      </c>
      <c r="H14" s="21">
        <f t="shared" si="0"/>
        <v>40</v>
      </c>
    </row>
    <row r="15" spans="1:8" s="9" customFormat="1" ht="74.25" customHeight="1">
      <c r="A15" s="18">
        <v>11</v>
      </c>
      <c r="B15" s="75" t="s">
        <v>209</v>
      </c>
      <c r="C15" s="18" t="s">
        <v>17</v>
      </c>
      <c r="D15" s="18">
        <v>150</v>
      </c>
      <c r="E15" s="21">
        <v>4</v>
      </c>
      <c r="F15" s="20">
        <v>0.05</v>
      </c>
      <c r="G15" s="21">
        <f t="shared" si="1"/>
        <v>0.19047619047619047</v>
      </c>
      <c r="H15" s="21">
        <f t="shared" si="0"/>
        <v>600</v>
      </c>
    </row>
    <row r="16" spans="1:8" s="9" customFormat="1" ht="34.5" customHeight="1">
      <c r="A16" s="18">
        <v>12</v>
      </c>
      <c r="B16" s="33" t="s">
        <v>210</v>
      </c>
      <c r="C16" s="15" t="s">
        <v>45</v>
      </c>
      <c r="D16" s="18">
        <v>10</v>
      </c>
      <c r="E16" s="21">
        <v>8</v>
      </c>
      <c r="F16" s="20">
        <v>0.08</v>
      </c>
      <c r="G16" s="21">
        <f>E16/108%*8%</f>
        <v>0.5925925925925926</v>
      </c>
      <c r="H16" s="21">
        <f t="shared" si="0"/>
        <v>80</v>
      </c>
    </row>
    <row r="17" spans="1:8" s="9" customFormat="1" ht="74.25" customHeight="1">
      <c r="A17" s="18">
        <v>13</v>
      </c>
      <c r="B17" s="75" t="s">
        <v>211</v>
      </c>
      <c r="C17" s="18" t="s">
        <v>18</v>
      </c>
      <c r="D17" s="18">
        <v>600</v>
      </c>
      <c r="E17" s="21">
        <v>3.5</v>
      </c>
      <c r="F17" s="20">
        <v>0.05</v>
      </c>
      <c r="G17" s="21">
        <f t="shared" si="1"/>
        <v>0.16666666666666666</v>
      </c>
      <c r="H17" s="21">
        <f t="shared" si="0"/>
        <v>2100</v>
      </c>
    </row>
    <row r="18" spans="1:8" s="9" customFormat="1" ht="46.5" customHeight="1">
      <c r="A18" s="18">
        <v>14</v>
      </c>
      <c r="B18" s="58" t="s">
        <v>212</v>
      </c>
      <c r="C18" s="15" t="s">
        <v>50</v>
      </c>
      <c r="D18" s="18">
        <v>25</v>
      </c>
      <c r="E18" s="21">
        <v>4</v>
      </c>
      <c r="F18" s="20">
        <v>0.05</v>
      </c>
      <c r="G18" s="21">
        <f t="shared" si="1"/>
        <v>0.19047619047619047</v>
      </c>
      <c r="H18" s="21">
        <f t="shared" si="0"/>
        <v>100</v>
      </c>
    </row>
    <row r="19" spans="1:8" s="9" customFormat="1" ht="46.5" customHeight="1">
      <c r="A19" s="18">
        <v>15</v>
      </c>
      <c r="B19" s="43" t="s">
        <v>214</v>
      </c>
      <c r="C19" s="36" t="s">
        <v>51</v>
      </c>
      <c r="D19" s="18">
        <v>10</v>
      </c>
      <c r="E19" s="21">
        <v>2</v>
      </c>
      <c r="F19" s="20">
        <v>0.05</v>
      </c>
      <c r="G19" s="21">
        <f t="shared" si="1"/>
        <v>0.09523809523809523</v>
      </c>
      <c r="H19" s="21">
        <f t="shared" si="0"/>
        <v>20</v>
      </c>
    </row>
    <row r="20" spans="1:8" s="9" customFormat="1" ht="47.25" customHeight="1">
      <c r="A20" s="18">
        <v>16</v>
      </c>
      <c r="B20" s="33" t="s">
        <v>213</v>
      </c>
      <c r="C20" s="47" t="s">
        <v>51</v>
      </c>
      <c r="D20" s="18">
        <v>10</v>
      </c>
      <c r="E20" s="21">
        <v>3.5</v>
      </c>
      <c r="F20" s="20">
        <v>0.05</v>
      </c>
      <c r="G20" s="21">
        <f t="shared" si="1"/>
        <v>0.16666666666666666</v>
      </c>
      <c r="H20" s="21">
        <f t="shared" si="0"/>
        <v>35</v>
      </c>
    </row>
    <row r="21" spans="1:8" s="9" customFormat="1" ht="33" customHeight="1">
      <c r="A21" s="18">
        <v>17</v>
      </c>
      <c r="B21" s="78" t="s">
        <v>215</v>
      </c>
      <c r="C21" s="18" t="s">
        <v>51</v>
      </c>
      <c r="D21" s="18">
        <v>120</v>
      </c>
      <c r="E21" s="21">
        <v>4</v>
      </c>
      <c r="F21" s="20">
        <v>0.08</v>
      </c>
      <c r="G21" s="21">
        <f>E21/108%*8%</f>
        <v>0.2962962962962963</v>
      </c>
      <c r="H21" s="21">
        <f t="shared" si="0"/>
        <v>480</v>
      </c>
    </row>
    <row r="22" spans="1:8" s="9" customFormat="1" ht="47.25" customHeight="1">
      <c r="A22" s="18">
        <v>18</v>
      </c>
      <c r="B22" s="43" t="s">
        <v>216</v>
      </c>
      <c r="C22" s="18" t="s">
        <v>51</v>
      </c>
      <c r="D22" s="18">
        <v>70</v>
      </c>
      <c r="E22" s="21">
        <v>3.5</v>
      </c>
      <c r="F22" s="20">
        <v>0.05</v>
      </c>
      <c r="G22" s="21">
        <f t="shared" si="1"/>
        <v>0.16666666666666666</v>
      </c>
      <c r="H22" s="21">
        <f t="shared" si="0"/>
        <v>245</v>
      </c>
    </row>
    <row r="23" spans="1:8" s="9" customFormat="1" ht="31.5" customHeight="1">
      <c r="A23" s="18">
        <v>19</v>
      </c>
      <c r="B23" s="58" t="s">
        <v>217</v>
      </c>
      <c r="C23" s="36" t="s">
        <v>218</v>
      </c>
      <c r="D23" s="18">
        <v>15</v>
      </c>
      <c r="E23" s="21">
        <v>16</v>
      </c>
      <c r="F23" s="20">
        <v>0.05</v>
      </c>
      <c r="G23" s="21">
        <f t="shared" si="1"/>
        <v>0.7619047619047619</v>
      </c>
      <c r="H23" s="21">
        <f t="shared" si="0"/>
        <v>240</v>
      </c>
    </row>
    <row r="24" spans="1:8" s="9" customFormat="1" ht="46.5" customHeight="1">
      <c r="A24" s="18">
        <v>20</v>
      </c>
      <c r="B24" s="33" t="s">
        <v>219</v>
      </c>
      <c r="C24" s="18" t="s">
        <v>9</v>
      </c>
      <c r="D24" s="18">
        <v>70</v>
      </c>
      <c r="E24" s="21">
        <v>1.4</v>
      </c>
      <c r="F24" s="20">
        <v>0.05</v>
      </c>
      <c r="G24" s="21">
        <f t="shared" si="1"/>
        <v>0.06666666666666667</v>
      </c>
      <c r="H24" s="21">
        <f t="shared" si="0"/>
        <v>98</v>
      </c>
    </row>
    <row r="25" spans="1:8" s="9" customFormat="1" ht="74.25" customHeight="1">
      <c r="A25" s="18">
        <v>21</v>
      </c>
      <c r="B25" s="75" t="s">
        <v>220</v>
      </c>
      <c r="C25" s="18" t="s">
        <v>19</v>
      </c>
      <c r="D25" s="18">
        <v>160</v>
      </c>
      <c r="E25" s="21">
        <v>6</v>
      </c>
      <c r="F25" s="20">
        <v>0.05</v>
      </c>
      <c r="G25" s="21">
        <f t="shared" si="1"/>
        <v>0.28571428571428575</v>
      </c>
      <c r="H25" s="21">
        <f t="shared" si="0"/>
        <v>960</v>
      </c>
    </row>
    <row r="26" spans="1:8" s="9" customFormat="1" ht="47.25" customHeight="1">
      <c r="A26" s="18">
        <v>22</v>
      </c>
      <c r="B26" s="43" t="s">
        <v>221</v>
      </c>
      <c r="C26" s="73" t="s">
        <v>46</v>
      </c>
      <c r="D26" s="18">
        <v>150</v>
      </c>
      <c r="E26" s="21">
        <v>2.5</v>
      </c>
      <c r="F26" s="20">
        <v>0.05</v>
      </c>
      <c r="G26" s="21">
        <f t="shared" si="1"/>
        <v>0.11904761904761905</v>
      </c>
      <c r="H26" s="21">
        <f t="shared" si="0"/>
        <v>375</v>
      </c>
    </row>
    <row r="27" spans="1:8" s="9" customFormat="1" ht="18.75" customHeight="1">
      <c r="A27" s="18">
        <v>23</v>
      </c>
      <c r="B27" s="58" t="s">
        <v>222</v>
      </c>
      <c r="C27" s="18" t="s">
        <v>20</v>
      </c>
      <c r="D27" s="18">
        <v>150</v>
      </c>
      <c r="E27" s="21">
        <v>6</v>
      </c>
      <c r="F27" s="20">
        <v>0.05</v>
      </c>
      <c r="G27" s="21">
        <f t="shared" si="1"/>
        <v>0.28571428571428575</v>
      </c>
      <c r="H27" s="21">
        <f t="shared" si="0"/>
        <v>900</v>
      </c>
    </row>
    <row r="28" spans="1:8" s="9" customFormat="1" ht="30.75" customHeight="1">
      <c r="A28" s="18">
        <v>24</v>
      </c>
      <c r="B28" s="33" t="s">
        <v>223</v>
      </c>
      <c r="C28" s="18" t="s">
        <v>224</v>
      </c>
      <c r="D28" s="18">
        <v>45</v>
      </c>
      <c r="E28" s="21">
        <v>6.5</v>
      </c>
      <c r="F28" s="20">
        <v>0.08</v>
      </c>
      <c r="G28" s="21">
        <f>E28/108%*8%</f>
        <v>0.48148148148148145</v>
      </c>
      <c r="H28" s="21">
        <f t="shared" si="0"/>
        <v>292.5</v>
      </c>
    </row>
    <row r="29" spans="1:8" s="9" customFormat="1" ht="16.5" customHeight="1">
      <c r="A29" s="18">
        <v>25</v>
      </c>
      <c r="B29" s="76" t="s">
        <v>63</v>
      </c>
      <c r="C29" s="68" t="s">
        <v>225</v>
      </c>
      <c r="D29" s="18">
        <v>30</v>
      </c>
      <c r="E29" s="21">
        <v>4</v>
      </c>
      <c r="F29" s="20">
        <v>0.08</v>
      </c>
      <c r="G29" s="21">
        <f>E29/108%*8%</f>
        <v>0.2962962962962963</v>
      </c>
      <c r="H29" s="21">
        <f t="shared" si="0"/>
        <v>120</v>
      </c>
    </row>
    <row r="30" spans="1:8" s="9" customFormat="1" ht="48" customHeight="1">
      <c r="A30" s="18">
        <v>26</v>
      </c>
      <c r="B30" s="33" t="s">
        <v>226</v>
      </c>
      <c r="C30" s="18" t="s">
        <v>224</v>
      </c>
      <c r="D30" s="18">
        <v>60</v>
      </c>
      <c r="E30" s="21">
        <v>7</v>
      </c>
      <c r="F30" s="20">
        <v>0.05</v>
      </c>
      <c r="G30" s="21">
        <f t="shared" si="1"/>
        <v>0.3333333333333333</v>
      </c>
      <c r="H30" s="21">
        <f t="shared" si="0"/>
        <v>420</v>
      </c>
    </row>
    <row r="31" spans="1:8" s="9" customFormat="1" ht="46.5" customHeight="1">
      <c r="A31" s="18">
        <v>27</v>
      </c>
      <c r="B31" s="58" t="s">
        <v>227</v>
      </c>
      <c r="C31" s="36" t="s">
        <v>52</v>
      </c>
      <c r="D31" s="18">
        <v>7</v>
      </c>
      <c r="E31" s="21">
        <v>7</v>
      </c>
      <c r="F31" s="20">
        <v>0.05</v>
      </c>
      <c r="G31" s="21">
        <f t="shared" si="1"/>
        <v>0.3333333333333333</v>
      </c>
      <c r="H31" s="21">
        <f t="shared" si="0"/>
        <v>49</v>
      </c>
    </row>
    <row r="32" spans="1:8" s="9" customFormat="1" ht="45" customHeight="1">
      <c r="A32" s="18">
        <v>28</v>
      </c>
      <c r="B32" s="75" t="s">
        <v>228</v>
      </c>
      <c r="C32" s="36" t="s">
        <v>45</v>
      </c>
      <c r="D32" s="18">
        <v>50</v>
      </c>
      <c r="E32" s="21">
        <v>7</v>
      </c>
      <c r="F32" s="20">
        <v>0.05</v>
      </c>
      <c r="G32" s="21">
        <f t="shared" si="1"/>
        <v>0.3333333333333333</v>
      </c>
      <c r="H32" s="21">
        <f t="shared" si="0"/>
        <v>350</v>
      </c>
    </row>
    <row r="33" spans="1:8" s="9" customFormat="1" ht="47.25" customHeight="1">
      <c r="A33" s="18">
        <v>29</v>
      </c>
      <c r="B33" s="58" t="s">
        <v>229</v>
      </c>
      <c r="C33" s="18" t="s">
        <v>8</v>
      </c>
      <c r="D33" s="18">
        <v>70</v>
      </c>
      <c r="E33" s="21">
        <v>4</v>
      </c>
      <c r="F33" s="20">
        <v>0.05</v>
      </c>
      <c r="G33" s="21">
        <f t="shared" si="1"/>
        <v>0.19047619047619047</v>
      </c>
      <c r="H33" s="21">
        <f t="shared" si="0"/>
        <v>280</v>
      </c>
    </row>
    <row r="34" spans="1:8" s="9" customFormat="1" ht="46.5" customHeight="1">
      <c r="A34" s="18">
        <v>30</v>
      </c>
      <c r="B34" s="80" t="s">
        <v>230</v>
      </c>
      <c r="C34" s="18" t="s">
        <v>9</v>
      </c>
      <c r="D34" s="18">
        <v>50</v>
      </c>
      <c r="E34" s="21">
        <v>1.4</v>
      </c>
      <c r="F34" s="20">
        <v>0.05</v>
      </c>
      <c r="G34" s="21">
        <f t="shared" si="1"/>
        <v>0.06666666666666667</v>
      </c>
      <c r="H34" s="21">
        <f t="shared" si="0"/>
        <v>70</v>
      </c>
    </row>
    <row r="35" spans="1:8" s="9" customFormat="1" ht="72.75" customHeight="1">
      <c r="A35" s="18">
        <v>31</v>
      </c>
      <c r="B35" s="75" t="s">
        <v>231</v>
      </c>
      <c r="C35" s="15" t="s">
        <v>65</v>
      </c>
      <c r="D35" s="18">
        <v>60</v>
      </c>
      <c r="E35" s="21">
        <v>6</v>
      </c>
      <c r="F35" s="20">
        <v>0.05</v>
      </c>
      <c r="G35" s="21">
        <f t="shared" si="1"/>
        <v>0.28571428571428575</v>
      </c>
      <c r="H35" s="21">
        <f t="shared" si="0"/>
        <v>360</v>
      </c>
    </row>
    <row r="36" spans="1:8" s="9" customFormat="1" ht="33" customHeight="1">
      <c r="A36" s="18">
        <v>32</v>
      </c>
      <c r="B36" s="58" t="s">
        <v>232</v>
      </c>
      <c r="C36" s="18" t="s">
        <v>10</v>
      </c>
      <c r="D36" s="18">
        <v>30</v>
      </c>
      <c r="E36" s="21">
        <v>6</v>
      </c>
      <c r="F36" s="20">
        <v>0.05</v>
      </c>
      <c r="G36" s="21">
        <f t="shared" si="1"/>
        <v>0.28571428571428575</v>
      </c>
      <c r="H36" s="21">
        <f t="shared" si="0"/>
        <v>180</v>
      </c>
    </row>
    <row r="37" spans="1:8" s="9" customFormat="1" ht="33" customHeight="1">
      <c r="A37" s="18">
        <v>33</v>
      </c>
      <c r="B37" s="75" t="s">
        <v>233</v>
      </c>
      <c r="C37" s="18" t="s">
        <v>8</v>
      </c>
      <c r="D37" s="18">
        <v>15</v>
      </c>
      <c r="E37" s="21">
        <v>2</v>
      </c>
      <c r="F37" s="20">
        <v>0.05</v>
      </c>
      <c r="G37" s="21">
        <f t="shared" si="1"/>
        <v>0.09523809523809523</v>
      </c>
      <c r="H37" s="21">
        <f t="shared" si="0"/>
        <v>30</v>
      </c>
    </row>
    <row r="38" spans="1:8" s="9" customFormat="1" ht="48.75" customHeight="1">
      <c r="A38" s="18">
        <v>34</v>
      </c>
      <c r="B38" s="75" t="s">
        <v>234</v>
      </c>
      <c r="C38" s="18" t="s">
        <v>8</v>
      </c>
      <c r="D38" s="18">
        <v>50</v>
      </c>
      <c r="E38" s="21">
        <v>2</v>
      </c>
      <c r="F38" s="20">
        <v>0.05</v>
      </c>
      <c r="G38" s="21">
        <f t="shared" si="1"/>
        <v>0.09523809523809523</v>
      </c>
      <c r="H38" s="21">
        <f t="shared" si="0"/>
        <v>100</v>
      </c>
    </row>
    <row r="39" spans="1:8" s="8" customFormat="1" ht="47.25" customHeight="1">
      <c r="A39" s="18">
        <v>35</v>
      </c>
      <c r="B39" s="75" t="s">
        <v>235</v>
      </c>
      <c r="C39" s="18" t="s">
        <v>11</v>
      </c>
      <c r="D39" s="18">
        <v>40</v>
      </c>
      <c r="E39" s="21">
        <v>2.5</v>
      </c>
      <c r="F39" s="20">
        <v>0.05</v>
      </c>
      <c r="G39" s="21">
        <f t="shared" si="1"/>
        <v>0.11904761904761905</v>
      </c>
      <c r="H39" s="21">
        <f t="shared" si="0"/>
        <v>100</v>
      </c>
    </row>
    <row r="40" spans="1:8" s="9" customFormat="1" ht="47.25" customHeight="1">
      <c r="A40" s="18">
        <v>36</v>
      </c>
      <c r="B40" s="48" t="s">
        <v>236</v>
      </c>
      <c r="C40" s="18" t="s">
        <v>8</v>
      </c>
      <c r="D40" s="18">
        <v>15</v>
      </c>
      <c r="E40" s="21">
        <v>4</v>
      </c>
      <c r="F40" s="20">
        <v>0.05</v>
      </c>
      <c r="G40" s="21">
        <f t="shared" si="1"/>
        <v>0.19047619047619047</v>
      </c>
      <c r="H40" s="21">
        <f t="shared" si="0"/>
        <v>60</v>
      </c>
    </row>
    <row r="41" spans="1:8" s="9" customFormat="1" ht="45" customHeight="1">
      <c r="A41" s="18">
        <v>37</v>
      </c>
      <c r="B41" s="79" t="s">
        <v>237</v>
      </c>
      <c r="C41" s="18" t="s">
        <v>12</v>
      </c>
      <c r="D41" s="18">
        <v>80</v>
      </c>
      <c r="E41" s="21">
        <v>1.4</v>
      </c>
      <c r="F41" s="20">
        <v>0.05</v>
      </c>
      <c r="G41" s="21">
        <f t="shared" si="1"/>
        <v>0.06666666666666667</v>
      </c>
      <c r="H41" s="21">
        <f t="shared" si="0"/>
        <v>112</v>
      </c>
    </row>
    <row r="42" spans="1:8" s="9" customFormat="1" ht="18.75" customHeight="1">
      <c r="A42" s="18">
        <v>38</v>
      </c>
      <c r="B42" s="58" t="s">
        <v>238</v>
      </c>
      <c r="C42" s="36" t="s">
        <v>44</v>
      </c>
      <c r="D42" s="18">
        <v>40</v>
      </c>
      <c r="E42" s="21">
        <v>9</v>
      </c>
      <c r="F42" s="20">
        <v>0.05</v>
      </c>
      <c r="G42" s="21">
        <f t="shared" si="1"/>
        <v>0.4285714285714286</v>
      </c>
      <c r="H42" s="21">
        <f t="shared" si="0"/>
        <v>360</v>
      </c>
    </row>
    <row r="43" spans="1:8" s="9" customFormat="1" ht="32.25" customHeight="1">
      <c r="A43" s="18">
        <v>39</v>
      </c>
      <c r="B43" s="33" t="s">
        <v>239</v>
      </c>
      <c r="C43" s="36" t="s">
        <v>64</v>
      </c>
      <c r="D43" s="18">
        <v>10</v>
      </c>
      <c r="E43" s="21">
        <v>8</v>
      </c>
      <c r="F43" s="20">
        <v>0.05</v>
      </c>
      <c r="G43" s="21">
        <f t="shared" si="1"/>
        <v>0.38095238095238093</v>
      </c>
      <c r="H43" s="21">
        <f t="shared" si="0"/>
        <v>80</v>
      </c>
    </row>
    <row r="44" spans="1:8" s="9" customFormat="1" ht="31.5" customHeight="1">
      <c r="A44" s="18">
        <v>40</v>
      </c>
      <c r="B44" s="33" t="s">
        <v>240</v>
      </c>
      <c r="C44" s="36" t="s">
        <v>64</v>
      </c>
      <c r="D44" s="18">
        <v>10</v>
      </c>
      <c r="E44" s="21">
        <v>6</v>
      </c>
      <c r="F44" s="20">
        <v>0.05</v>
      </c>
      <c r="G44" s="21">
        <f t="shared" si="1"/>
        <v>0.28571428571428575</v>
      </c>
      <c r="H44" s="21">
        <f t="shared" si="0"/>
        <v>60</v>
      </c>
    </row>
    <row r="45" spans="1:8" s="9" customFormat="1" ht="117.75" customHeight="1">
      <c r="A45" s="18">
        <v>41</v>
      </c>
      <c r="B45" s="75" t="s">
        <v>242</v>
      </c>
      <c r="C45" s="18" t="s">
        <v>13</v>
      </c>
      <c r="D45" s="18">
        <v>1200</v>
      </c>
      <c r="E45" s="21">
        <v>1</v>
      </c>
      <c r="F45" s="20">
        <v>0.05</v>
      </c>
      <c r="G45" s="21">
        <f t="shared" si="1"/>
        <v>0.047619047619047616</v>
      </c>
      <c r="H45" s="21">
        <f t="shared" si="0"/>
        <v>1200</v>
      </c>
    </row>
    <row r="46" spans="1:8" s="9" customFormat="1" ht="117.75" customHeight="1">
      <c r="A46" s="18">
        <v>42</v>
      </c>
      <c r="B46" s="75" t="s">
        <v>241</v>
      </c>
      <c r="C46" s="18" t="s">
        <v>14</v>
      </c>
      <c r="D46" s="18">
        <v>400</v>
      </c>
      <c r="E46" s="21">
        <v>1.5</v>
      </c>
      <c r="F46" s="20">
        <v>0.05</v>
      </c>
      <c r="G46" s="21">
        <f t="shared" si="1"/>
        <v>0.07142857142857144</v>
      </c>
      <c r="H46" s="21">
        <f t="shared" si="0"/>
        <v>600</v>
      </c>
    </row>
    <row r="47" spans="1:8" ht="15">
      <c r="A47" s="69" t="s">
        <v>33</v>
      </c>
      <c r="B47" s="74"/>
      <c r="C47" s="16"/>
      <c r="D47" s="16"/>
      <c r="E47" s="16"/>
      <c r="F47" s="16"/>
      <c r="G47" s="17">
        <f>SUM(G5:G46)</f>
        <v>9.851851851851848</v>
      </c>
      <c r="H47" s="17">
        <f>SUM(H5:H46)</f>
        <v>14171.5</v>
      </c>
    </row>
  </sheetData>
  <sheetProtection/>
  <mergeCells count="1">
    <mergeCell ref="A2:H2"/>
  </mergeCells>
  <hyperlinks>
    <hyperlink ref="C26" r:id="rId1" display="http://www.portalzp.pl/kody-cpv/szczegoly/marchew-85/"/>
    <hyperlink ref="C12" r:id="rId2" display="http://www.portalzp.pl/kody-cpv/szczegoly/fasola-90/"/>
    <hyperlink ref="C13" r:id="rId3" display="http://www.portalzp.pl/kody-cpv/szczegoly/fasola-90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4:I12"/>
  <sheetViews>
    <sheetView zoomScalePageLayoutView="0" workbookViewId="0" topLeftCell="A1">
      <selection activeCell="A7" sqref="A7:D9"/>
    </sheetView>
  </sheetViews>
  <sheetFormatPr defaultColWidth="9.140625" defaultRowHeight="15"/>
  <cols>
    <col min="1" max="1" width="4.140625" style="11" customWidth="1"/>
    <col min="2" max="2" width="27.8515625" style="11" customWidth="1"/>
    <col min="3" max="3" width="13.00390625" style="11" customWidth="1"/>
    <col min="4" max="4" width="8.28125" style="11" customWidth="1"/>
    <col min="5" max="5" width="20.00390625" style="11" customWidth="1"/>
    <col min="6" max="6" width="17.140625" style="11" customWidth="1"/>
    <col min="7" max="7" width="17.7109375" style="11" customWidth="1"/>
    <col min="8" max="8" width="11.28125" style="11" customWidth="1"/>
  </cols>
  <sheetData>
    <row r="4" spans="1:8" ht="15.75">
      <c r="A4" s="94" t="s">
        <v>35</v>
      </c>
      <c r="B4" s="94"/>
      <c r="C4" s="94"/>
      <c r="D4" s="94"/>
      <c r="E4" s="94"/>
      <c r="F4" s="94"/>
      <c r="G4" s="94"/>
      <c r="H4" s="94"/>
    </row>
    <row r="5" spans="1:8" ht="18">
      <c r="A5" s="26"/>
      <c r="B5" s="26"/>
      <c r="C5" s="26"/>
      <c r="D5" s="26"/>
      <c r="E5" s="15"/>
      <c r="F5" s="15"/>
      <c r="G5" s="15"/>
      <c r="H5" s="15"/>
    </row>
    <row r="6" spans="1:8" ht="38.25" customHeight="1">
      <c r="A6" s="35" t="s">
        <v>0</v>
      </c>
      <c r="B6" s="35" t="s">
        <v>1</v>
      </c>
      <c r="C6" s="35" t="s">
        <v>22</v>
      </c>
      <c r="D6" s="35" t="s">
        <v>2</v>
      </c>
      <c r="E6" s="35" t="s">
        <v>3</v>
      </c>
      <c r="F6" s="35" t="s">
        <v>6</v>
      </c>
      <c r="G6" s="35" t="s">
        <v>4</v>
      </c>
      <c r="H6" s="35" t="s">
        <v>5</v>
      </c>
    </row>
    <row r="7" spans="1:9" ht="32.25" customHeight="1">
      <c r="A7" s="18">
        <v>1</v>
      </c>
      <c r="B7" s="33" t="s">
        <v>59</v>
      </c>
      <c r="C7" s="22" t="s">
        <v>29</v>
      </c>
      <c r="D7" s="18">
        <v>220</v>
      </c>
      <c r="E7" s="21">
        <v>26</v>
      </c>
      <c r="F7" s="20">
        <v>0.05</v>
      </c>
      <c r="G7" s="21">
        <f>E7/105%*5%</f>
        <v>1.2380952380952381</v>
      </c>
      <c r="H7" s="21">
        <f>D7*E7</f>
        <v>5720</v>
      </c>
      <c r="I7" s="81"/>
    </row>
    <row r="8" spans="1:9" s="29" customFormat="1" ht="19.5" customHeight="1">
      <c r="A8" s="18">
        <v>2</v>
      </c>
      <c r="B8" s="33" t="s">
        <v>243</v>
      </c>
      <c r="C8" s="22" t="s">
        <v>29</v>
      </c>
      <c r="D8" s="18">
        <v>15</v>
      </c>
      <c r="E8" s="21">
        <v>6</v>
      </c>
      <c r="F8" s="20">
        <v>0.05</v>
      </c>
      <c r="G8" s="21">
        <f>E8/105%*5%</f>
        <v>0.28571428571428575</v>
      </c>
      <c r="H8" s="21">
        <f>D8*E8</f>
        <v>90</v>
      </c>
      <c r="I8" s="81"/>
    </row>
    <row r="9" spans="1:9" ht="46.5" customHeight="1" thickBot="1">
      <c r="A9" s="18">
        <v>3</v>
      </c>
      <c r="B9" s="82" t="s">
        <v>244</v>
      </c>
      <c r="C9" s="36" t="s">
        <v>53</v>
      </c>
      <c r="D9" s="18">
        <v>40</v>
      </c>
      <c r="E9" s="21">
        <v>13</v>
      </c>
      <c r="F9" s="20">
        <v>0.05</v>
      </c>
      <c r="G9" s="21">
        <f>E9/105%*5%</f>
        <v>0.6190476190476191</v>
      </c>
      <c r="H9" s="21">
        <f>D9*E9</f>
        <v>520</v>
      </c>
      <c r="I9" s="81"/>
    </row>
    <row r="10" spans="1:9" ht="15">
      <c r="A10" s="86" t="s">
        <v>33</v>
      </c>
      <c r="B10" s="83"/>
      <c r="C10" s="16"/>
      <c r="D10" s="16"/>
      <c r="E10" s="16"/>
      <c r="F10" s="16"/>
      <c r="G10" s="17">
        <f>SUM(G7:G9)</f>
        <v>2.1428571428571432</v>
      </c>
      <c r="H10" s="17">
        <f>SUM(H7:H9)</f>
        <v>6330</v>
      </c>
      <c r="I10" s="81"/>
    </row>
    <row r="11" spans="2:8" ht="15">
      <c r="B11" s="15"/>
      <c r="C11" s="15"/>
      <c r="D11" s="15"/>
      <c r="E11" s="15"/>
      <c r="F11" s="15"/>
      <c r="G11" s="15"/>
      <c r="H11" s="15"/>
    </row>
    <row r="12" spans="2:8" ht="15">
      <c r="B12" s="15"/>
      <c r="C12" s="15"/>
      <c r="D12" s="15"/>
      <c r="E12" s="15"/>
      <c r="F12" s="15"/>
      <c r="G12" s="15"/>
      <c r="H12" s="15"/>
    </row>
  </sheetData>
  <sheetProtection/>
  <mergeCells count="1"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4">
      <selection activeCell="A6" sqref="A6:D14"/>
    </sheetView>
  </sheetViews>
  <sheetFormatPr defaultColWidth="9.140625" defaultRowHeight="15"/>
  <cols>
    <col min="1" max="1" width="4.00390625" style="0" customWidth="1"/>
    <col min="2" max="2" width="45.7109375" style="0" customWidth="1"/>
    <col min="3" max="3" width="13.7109375" style="0" customWidth="1"/>
    <col min="4" max="4" width="8.7109375" style="0" customWidth="1"/>
    <col min="5" max="5" width="19.7109375" style="0" customWidth="1"/>
    <col min="6" max="6" width="17.00390625" style="0" customWidth="1"/>
    <col min="7" max="7" width="18.00390625" style="0" customWidth="1"/>
    <col min="8" max="8" width="12.57421875" style="0" customWidth="1"/>
  </cols>
  <sheetData>
    <row r="3" spans="1:10" ht="18">
      <c r="A3" s="96"/>
      <c r="B3" s="96"/>
      <c r="C3" s="96"/>
      <c r="D3" s="96"/>
      <c r="E3" s="96"/>
      <c r="F3" s="96"/>
      <c r="G3" s="96"/>
      <c r="H3" s="96"/>
      <c r="I3" s="11"/>
      <c r="J3" s="11"/>
    </row>
    <row r="4" spans="1:10" ht="18">
      <c r="A4" s="26"/>
      <c r="B4" s="26"/>
      <c r="C4" s="26"/>
      <c r="D4" s="26"/>
      <c r="E4" s="15"/>
      <c r="F4" s="15"/>
      <c r="G4" s="15"/>
      <c r="H4" s="15"/>
      <c r="I4" s="11"/>
      <c r="J4" s="11"/>
    </row>
    <row r="5" spans="1:10" ht="39.75" customHeight="1">
      <c r="A5" s="35" t="s">
        <v>0</v>
      </c>
      <c r="B5" s="35" t="s">
        <v>1</v>
      </c>
      <c r="C5" s="35" t="s">
        <v>22</v>
      </c>
      <c r="D5" s="35" t="s">
        <v>258</v>
      </c>
      <c r="E5" s="35" t="s">
        <v>3</v>
      </c>
      <c r="F5" s="35" t="s">
        <v>6</v>
      </c>
      <c r="G5" s="35" t="s">
        <v>4</v>
      </c>
      <c r="H5" s="35" t="s">
        <v>5</v>
      </c>
      <c r="I5" s="11"/>
      <c r="J5" s="11"/>
    </row>
    <row r="6" spans="1:10" ht="18.75" customHeight="1">
      <c r="A6" s="18">
        <v>1</v>
      </c>
      <c r="B6" s="33" t="s">
        <v>263</v>
      </c>
      <c r="C6" s="18" t="s">
        <v>254</v>
      </c>
      <c r="D6" s="18">
        <v>20</v>
      </c>
      <c r="E6" s="21">
        <v>8.5</v>
      </c>
      <c r="F6" s="20">
        <v>0.05</v>
      </c>
      <c r="G6" s="21">
        <f aca="true" t="shared" si="0" ref="G6:G14">E6/105%*5%</f>
        <v>0.40476190476190477</v>
      </c>
      <c r="H6" s="21">
        <f aca="true" t="shared" si="1" ref="H6:H14">D6*E6</f>
        <v>170</v>
      </c>
      <c r="I6" s="11"/>
      <c r="J6" s="11"/>
    </row>
    <row r="7" spans="1:10" ht="20.25" customHeight="1">
      <c r="A7" s="18">
        <v>2</v>
      </c>
      <c r="B7" s="33" t="s">
        <v>30</v>
      </c>
      <c r="C7" s="22" t="s">
        <v>31</v>
      </c>
      <c r="D7" s="18">
        <v>20</v>
      </c>
      <c r="E7" s="21">
        <v>4</v>
      </c>
      <c r="F7" s="20">
        <v>0.05</v>
      </c>
      <c r="G7" s="21">
        <f t="shared" si="0"/>
        <v>0.19047619047619047</v>
      </c>
      <c r="H7" s="21">
        <f t="shared" si="1"/>
        <v>80</v>
      </c>
      <c r="I7" s="11"/>
      <c r="J7" s="11"/>
    </row>
    <row r="8" spans="1:10" ht="33" customHeight="1">
      <c r="A8" s="18">
        <v>3</v>
      </c>
      <c r="B8" s="33" t="s">
        <v>245</v>
      </c>
      <c r="C8" s="36" t="s">
        <v>31</v>
      </c>
      <c r="D8" s="18">
        <v>40</v>
      </c>
      <c r="E8" s="21">
        <v>5</v>
      </c>
      <c r="F8" s="20">
        <v>0.05</v>
      </c>
      <c r="G8" s="21">
        <f t="shared" si="0"/>
        <v>0.2380952380952381</v>
      </c>
      <c r="H8" s="21">
        <f t="shared" si="1"/>
        <v>200</v>
      </c>
      <c r="I8" s="11"/>
      <c r="J8" s="11"/>
    </row>
    <row r="9" spans="1:10" s="29" customFormat="1" ht="62.25" customHeight="1">
      <c r="A9" s="18">
        <v>4</v>
      </c>
      <c r="B9" s="84" t="s">
        <v>246</v>
      </c>
      <c r="C9" s="22" t="s">
        <v>31</v>
      </c>
      <c r="D9" s="18">
        <v>30</v>
      </c>
      <c r="E9" s="21">
        <v>5</v>
      </c>
      <c r="F9" s="20">
        <v>0.05</v>
      </c>
      <c r="G9" s="21">
        <f t="shared" si="0"/>
        <v>0.2380952380952381</v>
      </c>
      <c r="H9" s="21">
        <f t="shared" si="1"/>
        <v>150</v>
      </c>
      <c r="I9" s="11"/>
      <c r="J9" s="11"/>
    </row>
    <row r="10" spans="1:10" ht="19.5" customHeight="1">
      <c r="A10" s="18">
        <v>5</v>
      </c>
      <c r="B10" s="33" t="s">
        <v>247</v>
      </c>
      <c r="C10" s="72" t="s">
        <v>31</v>
      </c>
      <c r="D10" s="18">
        <v>15</v>
      </c>
      <c r="E10" s="21">
        <v>3.6</v>
      </c>
      <c r="F10" s="20">
        <v>0.05</v>
      </c>
      <c r="G10" s="21">
        <f t="shared" si="0"/>
        <v>0.17142857142857143</v>
      </c>
      <c r="H10" s="21">
        <f t="shared" si="1"/>
        <v>54</v>
      </c>
      <c r="I10" s="11"/>
      <c r="J10" s="11"/>
    </row>
    <row r="11" spans="1:10" ht="48" customHeight="1">
      <c r="A11" s="18">
        <v>6</v>
      </c>
      <c r="B11" s="84" t="s">
        <v>248</v>
      </c>
      <c r="C11" s="36" t="s">
        <v>31</v>
      </c>
      <c r="D11" s="18">
        <v>60</v>
      </c>
      <c r="E11" s="21">
        <v>5</v>
      </c>
      <c r="F11" s="20">
        <v>0.05</v>
      </c>
      <c r="G11" s="21">
        <f t="shared" si="0"/>
        <v>0.2380952380952381</v>
      </c>
      <c r="H11" s="21">
        <f t="shared" si="1"/>
        <v>300</v>
      </c>
      <c r="I11" s="11"/>
      <c r="J11" s="11"/>
    </row>
    <row r="12" spans="1:10" s="29" customFormat="1" ht="76.5" customHeight="1">
      <c r="A12" s="18">
        <v>7</v>
      </c>
      <c r="B12" s="84" t="s">
        <v>249</v>
      </c>
      <c r="C12" s="18" t="s">
        <v>250</v>
      </c>
      <c r="D12" s="18">
        <v>60</v>
      </c>
      <c r="E12" s="21">
        <v>5.5</v>
      </c>
      <c r="F12" s="20">
        <v>0.05</v>
      </c>
      <c r="G12" s="21">
        <f t="shared" si="0"/>
        <v>0.2619047619047619</v>
      </c>
      <c r="H12" s="21">
        <f t="shared" si="1"/>
        <v>330</v>
      </c>
      <c r="I12" s="11"/>
      <c r="J12" s="11"/>
    </row>
    <row r="13" spans="1:10" ht="73.5" customHeight="1">
      <c r="A13" s="18">
        <v>8</v>
      </c>
      <c r="B13" s="33" t="s">
        <v>251</v>
      </c>
      <c r="C13" s="18" t="s">
        <v>250</v>
      </c>
      <c r="D13" s="18">
        <v>200</v>
      </c>
      <c r="E13" s="21">
        <v>5.5</v>
      </c>
      <c r="F13" s="20">
        <v>0.05</v>
      </c>
      <c r="G13" s="21">
        <f t="shared" si="0"/>
        <v>0.2619047619047619</v>
      </c>
      <c r="H13" s="21">
        <f t="shared" si="1"/>
        <v>1100</v>
      </c>
      <c r="I13" s="11"/>
      <c r="J13" s="11"/>
    </row>
    <row r="14" spans="1:10" s="29" customFormat="1" ht="33" customHeight="1">
      <c r="A14" s="18">
        <v>9</v>
      </c>
      <c r="B14" s="84" t="s">
        <v>252</v>
      </c>
      <c r="C14" s="85" t="s">
        <v>253</v>
      </c>
      <c r="D14" s="18">
        <v>40</v>
      </c>
      <c r="E14" s="21">
        <v>5</v>
      </c>
      <c r="F14" s="20">
        <v>0.05</v>
      </c>
      <c r="G14" s="21">
        <f t="shared" si="0"/>
        <v>0.2380952380952381</v>
      </c>
      <c r="H14" s="21">
        <f t="shared" si="1"/>
        <v>200</v>
      </c>
      <c r="I14" s="11"/>
      <c r="J14" s="11"/>
    </row>
    <row r="15" spans="1:10" ht="15">
      <c r="A15" s="83" t="s">
        <v>33</v>
      </c>
      <c r="B15" s="16"/>
      <c r="C15" s="16"/>
      <c r="D15" s="16"/>
      <c r="E15" s="16"/>
      <c r="F15" s="16"/>
      <c r="G15" s="17">
        <f>SUM(G6:G14)</f>
        <v>2.242857142857143</v>
      </c>
      <c r="H15" s="17">
        <f>SUM(H6:H14)</f>
        <v>2584</v>
      </c>
      <c r="I15" s="11"/>
      <c r="J15" s="11"/>
    </row>
    <row r="16" spans="1:10" ht="15">
      <c r="A16" s="15"/>
      <c r="B16" s="15"/>
      <c r="C16" s="15"/>
      <c r="D16" s="15"/>
      <c r="E16" s="15"/>
      <c r="F16" s="15"/>
      <c r="G16" s="15"/>
      <c r="H16" s="15"/>
      <c r="I16" s="11"/>
      <c r="J16" s="11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8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00390625" style="0" customWidth="1"/>
    <col min="2" max="2" width="46.57421875" style="0" customWidth="1"/>
    <col min="3" max="3" width="12.8515625" style="0" customWidth="1"/>
    <col min="4" max="4" width="8.00390625" style="0" customWidth="1"/>
    <col min="5" max="5" width="19.7109375" style="0" customWidth="1"/>
    <col min="6" max="6" width="17.140625" style="0" customWidth="1"/>
    <col min="7" max="7" width="17.8515625" style="0" customWidth="1"/>
    <col min="8" max="8" width="11.57421875" style="0" customWidth="1"/>
  </cols>
  <sheetData>
    <row r="4" spans="1:8" ht="15.75">
      <c r="A4" s="2" t="s">
        <v>36</v>
      </c>
      <c r="B4" s="2"/>
      <c r="C4" s="2"/>
      <c r="D4" s="5"/>
      <c r="E4" s="5"/>
      <c r="F4" s="5"/>
      <c r="G4" s="5"/>
      <c r="H4" s="5"/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41.25" customHeight="1">
      <c r="A6" s="35" t="s">
        <v>0</v>
      </c>
      <c r="B6" s="35" t="s">
        <v>1</v>
      </c>
      <c r="C6" s="35" t="s">
        <v>22</v>
      </c>
      <c r="D6" s="35" t="s">
        <v>2</v>
      </c>
      <c r="E6" s="35" t="s">
        <v>3</v>
      </c>
      <c r="F6" s="35" t="s">
        <v>6</v>
      </c>
      <c r="G6" s="35" t="s">
        <v>4</v>
      </c>
      <c r="H6" s="35" t="s">
        <v>5</v>
      </c>
    </row>
    <row r="7" spans="1:8" s="14" customFormat="1" ht="174" customHeight="1">
      <c r="A7" s="30">
        <v>1</v>
      </c>
      <c r="B7" s="43" t="s">
        <v>255</v>
      </c>
      <c r="C7" s="22" t="s">
        <v>23</v>
      </c>
      <c r="D7" s="18">
        <v>1200</v>
      </c>
      <c r="E7" s="21">
        <v>0.5</v>
      </c>
      <c r="F7" s="20">
        <v>0.05</v>
      </c>
      <c r="G7" s="21">
        <f>E7/105%*5%</f>
        <v>0.023809523809523808</v>
      </c>
      <c r="H7" s="21">
        <f>D7*E7</f>
        <v>600</v>
      </c>
    </row>
    <row r="8" spans="1:8" ht="14.25" customHeight="1">
      <c r="A8" s="6" t="s">
        <v>33</v>
      </c>
      <c r="B8" s="6"/>
      <c r="C8" s="6"/>
      <c r="D8" s="6"/>
      <c r="E8" s="6"/>
      <c r="F8" s="6"/>
      <c r="G8" s="7">
        <f>SUM(G7:G7)</f>
        <v>0.023809523809523808</v>
      </c>
      <c r="H8" s="7">
        <f>SUM(H7:H7)</f>
        <v>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Anna Kot</cp:lastModifiedBy>
  <cp:lastPrinted>2015-12-15T10:02:59Z</cp:lastPrinted>
  <dcterms:created xsi:type="dcterms:W3CDTF">2014-11-04T10:07:58Z</dcterms:created>
  <dcterms:modified xsi:type="dcterms:W3CDTF">2015-12-15T10:12:44Z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